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Первое" sheetId="1" r:id="rId1"/>
    <sheet name="подборка" sheetId="2" r:id="rId2"/>
    <sheet name="ДПМ" sheetId="4" r:id="rId3"/>
    <sheet name="АСИНХР" sheetId="5" r:id="rId4"/>
    <sheet name="по ШД" sheetId="3" r:id="rId5"/>
    <sheet name="асинхр2" sheetId="6" r:id="rId6"/>
  </sheets>
  <calcPr calcId="124519"/>
</workbook>
</file>

<file path=xl/calcChain.xml><?xml version="1.0" encoding="utf-8"?>
<calcChain xmlns="http://schemas.openxmlformats.org/spreadsheetml/2006/main">
  <c r="L6" i="2"/>
  <c r="I6"/>
  <c r="L23" i="6"/>
  <c r="L24"/>
  <c r="L25"/>
  <c r="L26"/>
  <c r="L27"/>
  <c r="L28"/>
  <c r="L29"/>
  <c r="L30"/>
  <c r="L31"/>
  <c r="L32"/>
  <c r="L33"/>
  <c r="L34"/>
  <c r="L35"/>
  <c r="L36"/>
  <c r="L37"/>
  <c r="L38"/>
  <c r="L39"/>
  <c r="L40"/>
  <c r="L22"/>
  <c r="L10"/>
  <c r="K25"/>
  <c r="H37"/>
  <c r="I37"/>
  <c r="J37"/>
  <c r="K37"/>
  <c r="M37"/>
  <c r="H38"/>
  <c r="I38"/>
  <c r="J38"/>
  <c r="K38"/>
  <c r="M38"/>
  <c r="H39"/>
  <c r="I39"/>
  <c r="J39"/>
  <c r="K39"/>
  <c r="M39"/>
  <c r="H40"/>
  <c r="I40"/>
  <c r="J40"/>
  <c r="K40"/>
  <c r="M40"/>
  <c r="H24"/>
  <c r="I24"/>
  <c r="J24"/>
  <c r="K24"/>
  <c r="M24"/>
  <c r="H25"/>
  <c r="I25"/>
  <c r="J25"/>
  <c r="M25"/>
  <c r="H26"/>
  <c r="I26"/>
  <c r="J26"/>
  <c r="K26"/>
  <c r="M26"/>
  <c r="H27"/>
  <c r="I27"/>
  <c r="J27"/>
  <c r="K27"/>
  <c r="M27"/>
  <c r="H28"/>
  <c r="I28"/>
  <c r="J28"/>
  <c r="K28"/>
  <c r="M28"/>
  <c r="H29"/>
  <c r="I29"/>
  <c r="J29"/>
  <c r="K29"/>
  <c r="M29"/>
  <c r="H30"/>
  <c r="I30"/>
  <c r="J30"/>
  <c r="K30"/>
  <c r="M30"/>
  <c r="H31"/>
  <c r="I31"/>
  <c r="J31"/>
  <c r="K31"/>
  <c r="M31"/>
  <c r="H32"/>
  <c r="I32"/>
  <c r="J32"/>
  <c r="K32"/>
  <c r="M32"/>
  <c r="H33"/>
  <c r="I33"/>
  <c r="J33"/>
  <c r="K33"/>
  <c r="M33"/>
  <c r="H34"/>
  <c r="I34"/>
  <c r="J34"/>
  <c r="K34"/>
  <c r="M34"/>
  <c r="H35"/>
  <c r="I35"/>
  <c r="J35"/>
  <c r="K35"/>
  <c r="M35"/>
  <c r="H36"/>
  <c r="I36"/>
  <c r="J36"/>
  <c r="K36"/>
  <c r="M36"/>
  <c r="H22"/>
  <c r="I22"/>
  <c r="J22"/>
  <c r="K22"/>
  <c r="M22"/>
  <c r="K23"/>
  <c r="I23"/>
  <c r="J23"/>
  <c r="M23" s="1"/>
  <c r="H23"/>
  <c r="H4"/>
  <c r="J4"/>
  <c r="M4" s="1"/>
  <c r="K4"/>
  <c r="H5"/>
  <c r="J5"/>
  <c r="K5"/>
  <c r="H6"/>
  <c r="J6"/>
  <c r="K6"/>
  <c r="H7"/>
  <c r="J7"/>
  <c r="K7"/>
  <c r="H8"/>
  <c r="J8"/>
  <c r="K8"/>
  <c r="H9"/>
  <c r="J9"/>
  <c r="K9"/>
  <c r="H10"/>
  <c r="J10"/>
  <c r="M10" s="1"/>
  <c r="K10"/>
  <c r="H11"/>
  <c r="J11"/>
  <c r="K11"/>
  <c r="H12"/>
  <c r="J12"/>
  <c r="K12"/>
  <c r="H13"/>
  <c r="J13"/>
  <c r="K13"/>
  <c r="H14"/>
  <c r="J14"/>
  <c r="K14"/>
  <c r="H15"/>
  <c r="J15"/>
  <c r="K15"/>
  <c r="H16"/>
  <c r="J16"/>
  <c r="K16"/>
  <c r="H17"/>
  <c r="J17"/>
  <c r="K17"/>
  <c r="J3"/>
  <c r="M3" s="1"/>
  <c r="G4"/>
  <c r="I4" s="1"/>
  <c r="G5"/>
  <c r="I5" s="1"/>
  <c r="G6"/>
  <c r="I6" s="1"/>
  <c r="G7"/>
  <c r="I7" s="1"/>
  <c r="G8"/>
  <c r="I8" s="1"/>
  <c r="G9"/>
  <c r="I9" s="1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3"/>
  <c r="L3" s="1"/>
  <c r="K3"/>
  <c r="H3"/>
  <c r="L60" i="2"/>
  <c r="L59"/>
  <c r="L61"/>
  <c r="L62"/>
  <c r="L63"/>
  <c r="L64"/>
  <c r="L65"/>
  <c r="L66"/>
  <c r="H59"/>
  <c r="M85" i="4"/>
  <c r="M86"/>
  <c r="M87"/>
  <c r="M88"/>
  <c r="M89"/>
  <c r="M90"/>
  <c r="M91"/>
  <c r="M92"/>
  <c r="M93"/>
  <c r="M133"/>
  <c r="M99"/>
  <c r="M100"/>
  <c r="M101"/>
  <c r="M102"/>
  <c r="M103"/>
  <c r="M104"/>
  <c r="M105"/>
  <c r="M106"/>
  <c r="M107"/>
  <c r="M108"/>
  <c r="M109"/>
  <c r="M110"/>
  <c r="K49"/>
  <c r="G5" i="5"/>
  <c r="H5"/>
  <c r="I5"/>
  <c r="J5"/>
  <c r="K5"/>
  <c r="L5"/>
  <c r="M5"/>
  <c r="G6"/>
  <c r="H6"/>
  <c r="I6"/>
  <c r="J6"/>
  <c r="K6"/>
  <c r="L6"/>
  <c r="M6"/>
  <c r="G25"/>
  <c r="H25"/>
  <c r="I25"/>
  <c r="J25"/>
  <c r="K25"/>
  <c r="L25"/>
  <c r="M25"/>
  <c r="G7"/>
  <c r="H7"/>
  <c r="I7"/>
  <c r="J7"/>
  <c r="K7"/>
  <c r="L7"/>
  <c r="M7"/>
  <c r="G8"/>
  <c r="H8"/>
  <c r="I8"/>
  <c r="J8"/>
  <c r="K8"/>
  <c r="L8"/>
  <c r="M8"/>
  <c r="G23"/>
  <c r="H23"/>
  <c r="I23"/>
  <c r="J23"/>
  <c r="K23"/>
  <c r="L23"/>
  <c r="M23"/>
  <c r="G24"/>
  <c r="H24"/>
  <c r="I24"/>
  <c r="J24"/>
  <c r="K24"/>
  <c r="L24"/>
  <c r="M24"/>
  <c r="G9"/>
  <c r="H9"/>
  <c r="I9"/>
  <c r="J9"/>
  <c r="K9"/>
  <c r="L9"/>
  <c r="M9"/>
  <c r="G10"/>
  <c r="H10"/>
  <c r="I10"/>
  <c r="J10"/>
  <c r="K10"/>
  <c r="L10"/>
  <c r="M10"/>
  <c r="G11"/>
  <c r="H11"/>
  <c r="I11"/>
  <c r="J11"/>
  <c r="K11"/>
  <c r="L11"/>
  <c r="M11"/>
  <c r="G12"/>
  <c r="H12"/>
  <c r="I12"/>
  <c r="J12"/>
  <c r="K12"/>
  <c r="L12"/>
  <c r="M12"/>
  <c r="G13"/>
  <c r="H13"/>
  <c r="I13"/>
  <c r="J13"/>
  <c r="K13"/>
  <c r="L13"/>
  <c r="M13"/>
  <c r="G14"/>
  <c r="H14"/>
  <c r="I14"/>
  <c r="J14"/>
  <c r="K14"/>
  <c r="L14"/>
  <c r="M14"/>
  <c r="G15"/>
  <c r="H15"/>
  <c r="I15"/>
  <c r="J15"/>
  <c r="K15"/>
  <c r="L15"/>
  <c r="M15"/>
  <c r="G16"/>
  <c r="H16"/>
  <c r="I16"/>
  <c r="J16"/>
  <c r="K16"/>
  <c r="L16"/>
  <c r="M16"/>
  <c r="G17"/>
  <c r="H17"/>
  <c r="I17"/>
  <c r="J17"/>
  <c r="K17"/>
  <c r="L17"/>
  <c r="M17"/>
  <c r="G18"/>
  <c r="H18"/>
  <c r="I18"/>
  <c r="J18"/>
  <c r="K18"/>
  <c r="L18"/>
  <c r="M18"/>
  <c r="G19"/>
  <c r="H19"/>
  <c r="I19"/>
  <c r="J19"/>
  <c r="K19"/>
  <c r="L19"/>
  <c r="M19"/>
  <c r="G20"/>
  <c r="H20"/>
  <c r="I20"/>
  <c r="J20"/>
  <c r="K20"/>
  <c r="L20"/>
  <c r="M20"/>
  <c r="G21"/>
  <c r="H21"/>
  <c r="I21"/>
  <c r="J21"/>
  <c r="K21"/>
  <c r="L21"/>
  <c r="M21"/>
  <c r="G22"/>
  <c r="H22"/>
  <c r="I22"/>
  <c r="J22"/>
  <c r="K22"/>
  <c r="L22"/>
  <c r="M22"/>
  <c r="G26"/>
  <c r="H26"/>
  <c r="I26"/>
  <c r="J26"/>
  <c r="K26"/>
  <c r="L26"/>
  <c r="M26"/>
  <c r="G27"/>
  <c r="H27"/>
  <c r="I27"/>
  <c r="J27"/>
  <c r="K27"/>
  <c r="L27"/>
  <c r="M27"/>
  <c r="G28"/>
  <c r="H28"/>
  <c r="I28"/>
  <c r="J28"/>
  <c r="K28"/>
  <c r="L28"/>
  <c r="M28"/>
  <c r="G29"/>
  <c r="H29"/>
  <c r="I29"/>
  <c r="J29"/>
  <c r="K29"/>
  <c r="L29"/>
  <c r="M29"/>
  <c r="G30"/>
  <c r="H30"/>
  <c r="I30"/>
  <c r="J30"/>
  <c r="K30"/>
  <c r="L30"/>
  <c r="M30"/>
  <c r="G31"/>
  <c r="H31"/>
  <c r="I31"/>
  <c r="J31"/>
  <c r="K31"/>
  <c r="L31"/>
  <c r="M31"/>
  <c r="G32"/>
  <c r="H32"/>
  <c r="I32"/>
  <c r="J32"/>
  <c r="K32"/>
  <c r="L32"/>
  <c r="M32"/>
  <c r="G33"/>
  <c r="H33"/>
  <c r="I33"/>
  <c r="J33"/>
  <c r="K33"/>
  <c r="L33"/>
  <c r="M33"/>
  <c r="G34"/>
  <c r="H34"/>
  <c r="I34"/>
  <c r="J34"/>
  <c r="K34"/>
  <c r="L34"/>
  <c r="M34"/>
  <c r="G35"/>
  <c r="H35"/>
  <c r="I35"/>
  <c r="J35"/>
  <c r="K35"/>
  <c r="L35"/>
  <c r="M35"/>
  <c r="G36"/>
  <c r="H36"/>
  <c r="I36"/>
  <c r="J36"/>
  <c r="K36"/>
  <c r="L36"/>
  <c r="M36"/>
  <c r="G37"/>
  <c r="H37"/>
  <c r="I37"/>
  <c r="J37"/>
  <c r="K37"/>
  <c r="L37"/>
  <c r="M37"/>
  <c r="G38"/>
  <c r="H38"/>
  <c r="I38"/>
  <c r="J38"/>
  <c r="K38"/>
  <c r="L38"/>
  <c r="M38"/>
  <c r="G39"/>
  <c r="H39"/>
  <c r="I39"/>
  <c r="J39"/>
  <c r="K39"/>
  <c r="L39"/>
  <c r="M39"/>
  <c r="G40"/>
  <c r="H40"/>
  <c r="I40"/>
  <c r="J40"/>
  <c r="K40"/>
  <c r="L40"/>
  <c r="M40"/>
  <c r="G41"/>
  <c r="H41"/>
  <c r="I41"/>
  <c r="J41"/>
  <c r="K41"/>
  <c r="L41"/>
  <c r="M41"/>
  <c r="G42"/>
  <c r="H42"/>
  <c r="I42"/>
  <c r="J42"/>
  <c r="K42"/>
  <c r="L42"/>
  <c r="M42"/>
  <c r="G43"/>
  <c r="H43"/>
  <c r="I43"/>
  <c r="J43"/>
  <c r="K43"/>
  <c r="L43"/>
  <c r="M43"/>
  <c r="G44"/>
  <c r="H44"/>
  <c r="I44"/>
  <c r="J44"/>
  <c r="K44"/>
  <c r="L44"/>
  <c r="M44"/>
  <c r="G45"/>
  <c r="H45"/>
  <c r="I45"/>
  <c r="J45"/>
  <c r="K45"/>
  <c r="L45"/>
  <c r="M45"/>
  <c r="G46"/>
  <c r="H46"/>
  <c r="I46"/>
  <c r="J46"/>
  <c r="K46"/>
  <c r="L46"/>
  <c r="M46"/>
  <c r="G47"/>
  <c r="H47"/>
  <c r="I47"/>
  <c r="J47"/>
  <c r="K47"/>
  <c r="L47"/>
  <c r="M47"/>
  <c r="G48"/>
  <c r="H48"/>
  <c r="I48"/>
  <c r="J48"/>
  <c r="K48"/>
  <c r="L48"/>
  <c r="M48"/>
  <c r="G49"/>
  <c r="H49"/>
  <c r="I49"/>
  <c r="J49"/>
  <c r="K49"/>
  <c r="L49"/>
  <c r="M49"/>
  <c r="G50"/>
  <c r="H50"/>
  <c r="I50"/>
  <c r="J50"/>
  <c r="K50"/>
  <c r="L50"/>
  <c r="M50"/>
  <c r="G51"/>
  <c r="H51"/>
  <c r="I51"/>
  <c r="J51"/>
  <c r="K51"/>
  <c r="L51"/>
  <c r="M51"/>
  <c r="G52"/>
  <c r="H52"/>
  <c r="I52"/>
  <c r="J52"/>
  <c r="K52"/>
  <c r="L52"/>
  <c r="M52"/>
  <c r="G53"/>
  <c r="H53"/>
  <c r="I53"/>
  <c r="J53"/>
  <c r="K53"/>
  <c r="L53"/>
  <c r="M53"/>
  <c r="G54"/>
  <c r="H54"/>
  <c r="I54"/>
  <c r="J54"/>
  <c r="K54"/>
  <c r="L54"/>
  <c r="M54"/>
  <c r="G55"/>
  <c r="H55"/>
  <c r="I55"/>
  <c r="J55"/>
  <c r="K55"/>
  <c r="L55"/>
  <c r="M55"/>
  <c r="G56"/>
  <c r="H56"/>
  <c r="I56"/>
  <c r="J56"/>
  <c r="K56"/>
  <c r="L56"/>
  <c r="M56"/>
  <c r="G57"/>
  <c r="H57"/>
  <c r="I57"/>
  <c r="J57"/>
  <c r="K57"/>
  <c r="L57"/>
  <c r="M57"/>
  <c r="G58"/>
  <c r="H58"/>
  <c r="I58"/>
  <c r="J58"/>
  <c r="K58"/>
  <c r="L58"/>
  <c r="M58"/>
  <c r="G59"/>
  <c r="H59"/>
  <c r="I59"/>
  <c r="J59"/>
  <c r="K59"/>
  <c r="L59"/>
  <c r="M59"/>
  <c r="G60"/>
  <c r="H60"/>
  <c r="I60"/>
  <c r="J60"/>
  <c r="K60"/>
  <c r="L60"/>
  <c r="M60"/>
  <c r="G61"/>
  <c r="H61"/>
  <c r="I61"/>
  <c r="J61"/>
  <c r="K61"/>
  <c r="L61"/>
  <c r="M61"/>
  <c r="G62"/>
  <c r="H62"/>
  <c r="I62"/>
  <c r="J62"/>
  <c r="K62"/>
  <c r="L62"/>
  <c r="M62"/>
  <c r="G63"/>
  <c r="H63"/>
  <c r="I63"/>
  <c r="J63"/>
  <c r="K63"/>
  <c r="L63"/>
  <c r="M63"/>
  <c r="G64"/>
  <c r="H64"/>
  <c r="I64"/>
  <c r="J64"/>
  <c r="K64"/>
  <c r="L64"/>
  <c r="M64"/>
  <c r="G65"/>
  <c r="H65"/>
  <c r="I65"/>
  <c r="J65"/>
  <c r="K65"/>
  <c r="L65"/>
  <c r="M65"/>
  <c r="G66"/>
  <c r="H66"/>
  <c r="I66"/>
  <c r="J66"/>
  <c r="K66"/>
  <c r="L66"/>
  <c r="M66"/>
  <c r="G67"/>
  <c r="H67"/>
  <c r="I67"/>
  <c r="J67"/>
  <c r="K67"/>
  <c r="L67"/>
  <c r="M67"/>
  <c r="G68"/>
  <c r="H68"/>
  <c r="I68"/>
  <c r="J68"/>
  <c r="K68"/>
  <c r="L68"/>
  <c r="M68"/>
  <c r="G69"/>
  <c r="H69"/>
  <c r="I69"/>
  <c r="J69"/>
  <c r="K69"/>
  <c r="L69"/>
  <c r="M69"/>
  <c r="G70"/>
  <c r="H70"/>
  <c r="I70"/>
  <c r="J70"/>
  <c r="K70"/>
  <c r="L70"/>
  <c r="M70"/>
  <c r="G71"/>
  <c r="H71"/>
  <c r="I71"/>
  <c r="J71"/>
  <c r="K71"/>
  <c r="L71"/>
  <c r="M71"/>
  <c r="G72"/>
  <c r="H72"/>
  <c r="I72"/>
  <c r="J72"/>
  <c r="K72"/>
  <c r="L72"/>
  <c r="M72"/>
  <c r="G73"/>
  <c r="H73"/>
  <c r="I73"/>
  <c r="J73"/>
  <c r="K73"/>
  <c r="L73"/>
  <c r="M73"/>
  <c r="G74"/>
  <c r="H74"/>
  <c r="I74"/>
  <c r="J74"/>
  <c r="K74"/>
  <c r="L74"/>
  <c r="M74"/>
  <c r="G75"/>
  <c r="H75"/>
  <c r="I75"/>
  <c r="J75"/>
  <c r="K75"/>
  <c r="L75"/>
  <c r="M75"/>
  <c r="G76"/>
  <c r="H76"/>
  <c r="I76"/>
  <c r="J76"/>
  <c r="K76"/>
  <c r="L76"/>
  <c r="M76"/>
  <c r="G77"/>
  <c r="H77"/>
  <c r="I77"/>
  <c r="J77"/>
  <c r="K77"/>
  <c r="L77"/>
  <c r="M77"/>
  <c r="G78"/>
  <c r="H78"/>
  <c r="I78"/>
  <c r="J78"/>
  <c r="K78"/>
  <c r="L78"/>
  <c r="M78"/>
  <c r="G79"/>
  <c r="H79"/>
  <c r="I79"/>
  <c r="J79"/>
  <c r="K79"/>
  <c r="L79"/>
  <c r="M79"/>
  <c r="G80"/>
  <c r="H80"/>
  <c r="I80"/>
  <c r="J80"/>
  <c r="K80"/>
  <c r="L80"/>
  <c r="M80"/>
  <c r="G81"/>
  <c r="H81"/>
  <c r="I81"/>
  <c r="J81"/>
  <c r="K81"/>
  <c r="L81"/>
  <c r="M81"/>
  <c r="G82"/>
  <c r="H82"/>
  <c r="I82"/>
  <c r="J82"/>
  <c r="K82"/>
  <c r="L82"/>
  <c r="M82"/>
  <c r="G83"/>
  <c r="H83"/>
  <c r="I83"/>
  <c r="J83"/>
  <c r="K83"/>
  <c r="L83"/>
  <c r="M83"/>
  <c r="G84"/>
  <c r="H84"/>
  <c r="I84"/>
  <c r="J84"/>
  <c r="K84"/>
  <c r="L84"/>
  <c r="M84"/>
  <c r="G85"/>
  <c r="H85"/>
  <c r="I85"/>
  <c r="J85"/>
  <c r="K85"/>
  <c r="L85"/>
  <c r="M85"/>
  <c r="G86"/>
  <c r="H86"/>
  <c r="I86"/>
  <c r="J86"/>
  <c r="K86"/>
  <c r="L86"/>
  <c r="M86"/>
  <c r="G87"/>
  <c r="H87"/>
  <c r="I87"/>
  <c r="J87"/>
  <c r="K87"/>
  <c r="L87"/>
  <c r="M87"/>
  <c r="G88"/>
  <c r="H88"/>
  <c r="I88"/>
  <c r="J88"/>
  <c r="K88"/>
  <c r="L88"/>
  <c r="M88"/>
  <c r="G89"/>
  <c r="H89"/>
  <c r="I89"/>
  <c r="J89"/>
  <c r="K89"/>
  <c r="L89"/>
  <c r="M89"/>
  <c r="G90"/>
  <c r="H90"/>
  <c r="I90"/>
  <c r="J90"/>
  <c r="K90"/>
  <c r="L90"/>
  <c r="M90"/>
  <c r="G91"/>
  <c r="H91"/>
  <c r="I91"/>
  <c r="J91"/>
  <c r="K91"/>
  <c r="L91"/>
  <c r="M91"/>
  <c r="G92"/>
  <c r="H92"/>
  <c r="I92"/>
  <c r="J92"/>
  <c r="K92"/>
  <c r="L92"/>
  <c r="M92"/>
  <c r="G93"/>
  <c r="H93"/>
  <c r="I93"/>
  <c r="J93"/>
  <c r="K93"/>
  <c r="L93"/>
  <c r="M93"/>
  <c r="G94"/>
  <c r="H94"/>
  <c r="I94"/>
  <c r="J94"/>
  <c r="K94"/>
  <c r="L94"/>
  <c r="M94"/>
  <c r="G95"/>
  <c r="H95"/>
  <c r="I95"/>
  <c r="J95"/>
  <c r="K95"/>
  <c r="L95"/>
  <c r="M95"/>
  <c r="G96"/>
  <c r="H96"/>
  <c r="I96"/>
  <c r="J96"/>
  <c r="K96"/>
  <c r="L96"/>
  <c r="M96"/>
  <c r="G97"/>
  <c r="H97"/>
  <c r="I97"/>
  <c r="J97"/>
  <c r="K97"/>
  <c r="L97"/>
  <c r="M97"/>
  <c r="G98"/>
  <c r="H98"/>
  <c r="I98"/>
  <c r="J98"/>
  <c r="K98"/>
  <c r="L98"/>
  <c r="M98"/>
  <c r="G99"/>
  <c r="H99"/>
  <c r="I99"/>
  <c r="J99"/>
  <c r="K99"/>
  <c r="L99"/>
  <c r="M99"/>
  <c r="G100"/>
  <c r="H100"/>
  <c r="I100"/>
  <c r="J100"/>
  <c r="K100"/>
  <c r="L100"/>
  <c r="M100"/>
  <c r="G101"/>
  <c r="H101"/>
  <c r="I101"/>
  <c r="J101"/>
  <c r="K101"/>
  <c r="L101"/>
  <c r="M101"/>
  <c r="G102"/>
  <c r="H102"/>
  <c r="I102"/>
  <c r="J102"/>
  <c r="K102"/>
  <c r="L102"/>
  <c r="M102"/>
  <c r="G103"/>
  <c r="H103"/>
  <c r="I103"/>
  <c r="J103"/>
  <c r="K103"/>
  <c r="L103"/>
  <c r="M103"/>
  <c r="G104"/>
  <c r="H104"/>
  <c r="I104"/>
  <c r="J104"/>
  <c r="K104"/>
  <c r="L104"/>
  <c r="M104"/>
  <c r="G105"/>
  <c r="H105"/>
  <c r="I105"/>
  <c r="J105"/>
  <c r="K105"/>
  <c r="L105"/>
  <c r="M105"/>
  <c r="G106"/>
  <c r="H106"/>
  <c r="I106"/>
  <c r="J106"/>
  <c r="K106"/>
  <c r="L106"/>
  <c r="M106"/>
  <c r="G107"/>
  <c r="H107"/>
  <c r="I107"/>
  <c r="J107"/>
  <c r="K107"/>
  <c r="L107"/>
  <c r="M107"/>
  <c r="G108"/>
  <c r="H108"/>
  <c r="I108"/>
  <c r="J108"/>
  <c r="K108"/>
  <c r="L108"/>
  <c r="M108"/>
  <c r="G109"/>
  <c r="H109"/>
  <c r="I109"/>
  <c r="J109"/>
  <c r="K109"/>
  <c r="L109"/>
  <c r="M109"/>
  <c r="G110"/>
  <c r="H110"/>
  <c r="I110"/>
  <c r="J110"/>
  <c r="K110"/>
  <c r="L110"/>
  <c r="M110"/>
  <c r="G111"/>
  <c r="H111"/>
  <c r="I111"/>
  <c r="J111"/>
  <c r="K111"/>
  <c r="L111"/>
  <c r="M111"/>
  <c r="G112"/>
  <c r="H112"/>
  <c r="I112"/>
  <c r="J112"/>
  <c r="K112"/>
  <c r="L112"/>
  <c r="M112"/>
  <c r="G113"/>
  <c r="H113"/>
  <c r="I113"/>
  <c r="J113"/>
  <c r="K113"/>
  <c r="L113"/>
  <c r="M113"/>
  <c r="G114"/>
  <c r="H114"/>
  <c r="I114"/>
  <c r="J114"/>
  <c r="K114"/>
  <c r="L114"/>
  <c r="M114"/>
  <c r="G115"/>
  <c r="H115"/>
  <c r="I115"/>
  <c r="J115"/>
  <c r="K115"/>
  <c r="L115"/>
  <c r="M115"/>
  <c r="G116"/>
  <c r="H116"/>
  <c r="I116"/>
  <c r="J116"/>
  <c r="K116"/>
  <c r="L116"/>
  <c r="M116"/>
  <c r="G117"/>
  <c r="H117"/>
  <c r="I117"/>
  <c r="J117"/>
  <c r="K117"/>
  <c r="L117"/>
  <c r="M117"/>
  <c r="G118"/>
  <c r="H118"/>
  <c r="I118"/>
  <c r="J118"/>
  <c r="K118"/>
  <c r="L118"/>
  <c r="M118"/>
  <c r="G119"/>
  <c r="H119"/>
  <c r="I119"/>
  <c r="J119"/>
  <c r="K119"/>
  <c r="L119"/>
  <c r="M119"/>
  <c r="G120"/>
  <c r="H120"/>
  <c r="I120"/>
  <c r="J120"/>
  <c r="K120"/>
  <c r="L120"/>
  <c r="M120"/>
  <c r="G121"/>
  <c r="H121"/>
  <c r="I121"/>
  <c r="J121"/>
  <c r="K121"/>
  <c r="L121"/>
  <c r="M121"/>
  <c r="G122"/>
  <c r="H122"/>
  <c r="I122"/>
  <c r="J122"/>
  <c r="K122"/>
  <c r="L122"/>
  <c r="M122"/>
  <c r="G123"/>
  <c r="H123"/>
  <c r="I123"/>
  <c r="J123"/>
  <c r="K123"/>
  <c r="L123"/>
  <c r="M123"/>
  <c r="G124"/>
  <c r="H124"/>
  <c r="I124"/>
  <c r="J124"/>
  <c r="K124"/>
  <c r="L124"/>
  <c r="M124"/>
  <c r="G125"/>
  <c r="H125"/>
  <c r="I125"/>
  <c r="J125"/>
  <c r="K125"/>
  <c r="L125"/>
  <c r="M125"/>
  <c r="G126"/>
  <c r="H126"/>
  <c r="I126"/>
  <c r="J126"/>
  <c r="K126"/>
  <c r="L126"/>
  <c r="M126"/>
  <c r="G127"/>
  <c r="H127"/>
  <c r="I127"/>
  <c r="J127"/>
  <c r="K127"/>
  <c r="L127"/>
  <c r="M127"/>
  <c r="G128"/>
  <c r="H128"/>
  <c r="I128"/>
  <c r="J128"/>
  <c r="K128"/>
  <c r="L128"/>
  <c r="M128"/>
  <c r="G129"/>
  <c r="H129"/>
  <c r="I129"/>
  <c r="J129"/>
  <c r="K129"/>
  <c r="L129"/>
  <c r="M129"/>
  <c r="G130"/>
  <c r="H130"/>
  <c r="I130"/>
  <c r="J130"/>
  <c r="K130"/>
  <c r="L130"/>
  <c r="M130"/>
  <c r="G131"/>
  <c r="H131"/>
  <c r="I131"/>
  <c r="J131"/>
  <c r="K131"/>
  <c r="L131"/>
  <c r="M131"/>
  <c r="G132"/>
  <c r="H132"/>
  <c r="I132"/>
  <c r="J132"/>
  <c r="K132"/>
  <c r="L132"/>
  <c r="M132"/>
  <c r="G133"/>
  <c r="H133"/>
  <c r="I133"/>
  <c r="J133"/>
  <c r="K133"/>
  <c r="L133"/>
  <c r="M133"/>
  <c r="G134"/>
  <c r="H134"/>
  <c r="I134"/>
  <c r="J134"/>
  <c r="K134"/>
  <c r="L134"/>
  <c r="M134"/>
  <c r="G135"/>
  <c r="H135"/>
  <c r="I135"/>
  <c r="J135"/>
  <c r="K135"/>
  <c r="L135"/>
  <c r="M135"/>
  <c r="G136"/>
  <c r="H136"/>
  <c r="I136"/>
  <c r="J136"/>
  <c r="K136"/>
  <c r="L136"/>
  <c r="M136"/>
  <c r="G137"/>
  <c r="H137"/>
  <c r="I137"/>
  <c r="J137"/>
  <c r="K137"/>
  <c r="L137"/>
  <c r="M137"/>
  <c r="G138"/>
  <c r="H138"/>
  <c r="I138"/>
  <c r="J138"/>
  <c r="K138"/>
  <c r="L138"/>
  <c r="M138"/>
  <c r="G139"/>
  <c r="H139"/>
  <c r="I139"/>
  <c r="J139"/>
  <c r="K139"/>
  <c r="L139"/>
  <c r="M139"/>
  <c r="G140"/>
  <c r="H140"/>
  <c r="I140"/>
  <c r="J140"/>
  <c r="K140"/>
  <c r="L140"/>
  <c r="M140"/>
  <c r="G141"/>
  <c r="H141"/>
  <c r="I141"/>
  <c r="J141"/>
  <c r="K141"/>
  <c r="L141"/>
  <c r="M141"/>
  <c r="G142"/>
  <c r="H142"/>
  <c r="I142"/>
  <c r="J142"/>
  <c r="K142"/>
  <c r="L142"/>
  <c r="M142"/>
  <c r="G143"/>
  <c r="H143"/>
  <c r="I143"/>
  <c r="J143"/>
  <c r="K143"/>
  <c r="L143"/>
  <c r="M143"/>
  <c r="G144"/>
  <c r="H144"/>
  <c r="I144"/>
  <c r="J144"/>
  <c r="K144"/>
  <c r="L144"/>
  <c r="M144"/>
  <c r="G145"/>
  <c r="H145"/>
  <c r="I145"/>
  <c r="J145"/>
  <c r="K145"/>
  <c r="L145"/>
  <c r="M145"/>
  <c r="G146"/>
  <c r="H146"/>
  <c r="I146"/>
  <c r="J146"/>
  <c r="K146"/>
  <c r="L146"/>
  <c r="M146"/>
  <c r="G147"/>
  <c r="H147"/>
  <c r="I147"/>
  <c r="J147"/>
  <c r="K147"/>
  <c r="L147"/>
  <c r="M147"/>
  <c r="G148"/>
  <c r="H148"/>
  <c r="I148"/>
  <c r="J148"/>
  <c r="K148"/>
  <c r="L148"/>
  <c r="M148"/>
  <c r="G149"/>
  <c r="H149"/>
  <c r="I149"/>
  <c r="J149"/>
  <c r="K149"/>
  <c r="L149"/>
  <c r="M149"/>
  <c r="G150"/>
  <c r="H150"/>
  <c r="I150"/>
  <c r="J150"/>
  <c r="K150"/>
  <c r="L150"/>
  <c r="M150"/>
  <c r="G151"/>
  <c r="H151"/>
  <c r="I151"/>
  <c r="J151"/>
  <c r="K151"/>
  <c r="L151"/>
  <c r="M151"/>
  <c r="G152"/>
  <c r="H152"/>
  <c r="I152"/>
  <c r="J152"/>
  <c r="K152"/>
  <c r="L152"/>
  <c r="M152"/>
  <c r="G153"/>
  <c r="H153"/>
  <c r="I153"/>
  <c r="J153"/>
  <c r="K153"/>
  <c r="L153"/>
  <c r="M153"/>
  <c r="G154"/>
  <c r="H154"/>
  <c r="I154"/>
  <c r="J154"/>
  <c r="K154"/>
  <c r="L154"/>
  <c r="M154"/>
  <c r="G155"/>
  <c r="H155"/>
  <c r="I155"/>
  <c r="J155"/>
  <c r="K155"/>
  <c r="L155"/>
  <c r="M155"/>
  <c r="G156"/>
  <c r="H156"/>
  <c r="I156"/>
  <c r="J156"/>
  <c r="K156"/>
  <c r="L156"/>
  <c r="M156"/>
  <c r="G157"/>
  <c r="H157"/>
  <c r="I157"/>
  <c r="J157"/>
  <c r="K157"/>
  <c r="L157"/>
  <c r="M157"/>
  <c r="G158"/>
  <c r="H158"/>
  <c r="I158"/>
  <c r="J158"/>
  <c r="K158"/>
  <c r="L158"/>
  <c r="M158"/>
  <c r="G159"/>
  <c r="H159"/>
  <c r="I159"/>
  <c r="J159"/>
  <c r="K159"/>
  <c r="L159"/>
  <c r="M159"/>
  <c r="G160"/>
  <c r="H160"/>
  <c r="I160"/>
  <c r="J160"/>
  <c r="K160"/>
  <c r="L160"/>
  <c r="M160"/>
  <c r="G161"/>
  <c r="H161"/>
  <c r="I161"/>
  <c r="J161"/>
  <c r="K161"/>
  <c r="L161"/>
  <c r="M161"/>
  <c r="G162"/>
  <c r="H162"/>
  <c r="I162"/>
  <c r="J162"/>
  <c r="K162"/>
  <c r="L162"/>
  <c r="M162"/>
  <c r="G163"/>
  <c r="H163"/>
  <c r="I163"/>
  <c r="J163"/>
  <c r="K163"/>
  <c r="L163"/>
  <c r="M163"/>
  <c r="G164"/>
  <c r="H164"/>
  <c r="I164"/>
  <c r="J164"/>
  <c r="K164"/>
  <c r="L164"/>
  <c r="M164"/>
  <c r="G165"/>
  <c r="H165"/>
  <c r="I165"/>
  <c r="J165"/>
  <c r="K165"/>
  <c r="L165"/>
  <c r="M165"/>
  <c r="G166"/>
  <c r="H166"/>
  <c r="I166"/>
  <c r="J166"/>
  <c r="K166"/>
  <c r="L166"/>
  <c r="M166"/>
  <c r="G167"/>
  <c r="H167"/>
  <c r="I167"/>
  <c r="J167"/>
  <c r="K167"/>
  <c r="L167"/>
  <c r="M167"/>
  <c r="G168"/>
  <c r="H168"/>
  <c r="I168"/>
  <c r="J168"/>
  <c r="K168"/>
  <c r="L168"/>
  <c r="M168"/>
  <c r="G169"/>
  <c r="H169"/>
  <c r="I169"/>
  <c r="J169"/>
  <c r="K169"/>
  <c r="L169"/>
  <c r="M169"/>
  <c r="G170"/>
  <c r="H170"/>
  <c r="I170"/>
  <c r="J170"/>
  <c r="K170"/>
  <c r="L170"/>
  <c r="M170"/>
  <c r="G171"/>
  <c r="H171"/>
  <c r="I171"/>
  <c r="J171"/>
  <c r="K171"/>
  <c r="L171"/>
  <c r="M171"/>
  <c r="G172"/>
  <c r="H172"/>
  <c r="I172"/>
  <c r="J172"/>
  <c r="K172"/>
  <c r="L172"/>
  <c r="M172"/>
  <c r="H3"/>
  <c r="I3"/>
  <c r="J3"/>
  <c r="L3"/>
  <c r="M3"/>
  <c r="G3"/>
  <c r="K3" s="1"/>
  <c r="G4"/>
  <c r="K4" s="1"/>
  <c r="L4"/>
  <c r="I4"/>
  <c r="J6" i="4"/>
  <c r="M6"/>
  <c r="M52" i="2"/>
  <c r="F3" i="3"/>
  <c r="J3" i="4"/>
  <c r="M3"/>
  <c r="J4" i="5"/>
  <c r="M4" s="1"/>
  <c r="H4"/>
  <c r="M134" i="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4"/>
  <c r="J5"/>
  <c r="J7"/>
  <c r="J8"/>
  <c r="J9"/>
  <c r="K3" i="2"/>
  <c r="M3"/>
  <c r="M4" i="4"/>
  <c r="M5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5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3"/>
  <c r="I132"/>
  <c r="J132"/>
  <c r="M132" s="1"/>
  <c r="I53"/>
  <c r="J53"/>
  <c r="M53" s="1"/>
  <c r="I54"/>
  <c r="J54"/>
  <c r="M54" s="1"/>
  <c r="I55"/>
  <c r="J55"/>
  <c r="M55" s="1"/>
  <c r="I56"/>
  <c r="J56"/>
  <c r="M56" s="1"/>
  <c r="I57"/>
  <c r="J57"/>
  <c r="M57" s="1"/>
  <c r="I58"/>
  <c r="J58"/>
  <c r="M58" s="1"/>
  <c r="I59"/>
  <c r="J59"/>
  <c r="M59" s="1"/>
  <c r="I60"/>
  <c r="J60"/>
  <c r="M60" s="1"/>
  <c r="I61"/>
  <c r="J61"/>
  <c r="M61" s="1"/>
  <c r="I62"/>
  <c r="J62"/>
  <c r="M62" s="1"/>
  <c r="I63"/>
  <c r="J63"/>
  <c r="M63" s="1"/>
  <c r="I64"/>
  <c r="J64"/>
  <c r="M64" s="1"/>
  <c r="I65"/>
  <c r="J65"/>
  <c r="M65" s="1"/>
  <c r="I66"/>
  <c r="J66"/>
  <c r="M66" s="1"/>
  <c r="I67"/>
  <c r="J67"/>
  <c r="M67" s="1"/>
  <c r="I68"/>
  <c r="J68"/>
  <c r="M68" s="1"/>
  <c r="I69"/>
  <c r="J69"/>
  <c r="M69" s="1"/>
  <c r="I70"/>
  <c r="J70"/>
  <c r="M70" s="1"/>
  <c r="I71"/>
  <c r="J71"/>
  <c r="M71" s="1"/>
  <c r="I72"/>
  <c r="J72"/>
  <c r="M72" s="1"/>
  <c r="I73"/>
  <c r="J73"/>
  <c r="M73" s="1"/>
  <c r="I74"/>
  <c r="J74"/>
  <c r="M74" s="1"/>
  <c r="I75"/>
  <c r="J75"/>
  <c r="M75" s="1"/>
  <c r="I76"/>
  <c r="J76"/>
  <c r="M76" s="1"/>
  <c r="I77"/>
  <c r="J77"/>
  <c r="M77" s="1"/>
  <c r="I78"/>
  <c r="J78"/>
  <c r="M78" s="1"/>
  <c r="I79"/>
  <c r="J79"/>
  <c r="M79" s="1"/>
  <c r="I80"/>
  <c r="J80"/>
  <c r="M80" s="1"/>
  <c r="I81"/>
  <c r="J81"/>
  <c r="M81" s="1"/>
  <c r="I82"/>
  <c r="J82"/>
  <c r="M82" s="1"/>
  <c r="I83"/>
  <c r="J83"/>
  <c r="M83" s="1"/>
  <c r="I84"/>
  <c r="J84"/>
  <c r="M84" s="1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M94" s="1"/>
  <c r="I95"/>
  <c r="J95"/>
  <c r="M95" s="1"/>
  <c r="I96"/>
  <c r="J96"/>
  <c r="M96" s="1"/>
  <c r="I97"/>
  <c r="J97"/>
  <c r="M97" s="1"/>
  <c r="I98"/>
  <c r="J98"/>
  <c r="M98" s="1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I110"/>
  <c r="J110"/>
  <c r="I111"/>
  <c r="J111"/>
  <c r="M111" s="1"/>
  <c r="I112"/>
  <c r="J112"/>
  <c r="M112" s="1"/>
  <c r="I113"/>
  <c r="J113"/>
  <c r="M113" s="1"/>
  <c r="I114"/>
  <c r="J114"/>
  <c r="M114" s="1"/>
  <c r="I115"/>
  <c r="J115"/>
  <c r="M115" s="1"/>
  <c r="I116"/>
  <c r="J116"/>
  <c r="M116" s="1"/>
  <c r="I117"/>
  <c r="J117"/>
  <c r="M117" s="1"/>
  <c r="I118"/>
  <c r="J118"/>
  <c r="M118" s="1"/>
  <c r="I119"/>
  <c r="J119"/>
  <c r="M119" s="1"/>
  <c r="I120"/>
  <c r="J120"/>
  <c r="M120" s="1"/>
  <c r="I121"/>
  <c r="J121"/>
  <c r="M121" s="1"/>
  <c r="I122"/>
  <c r="J122"/>
  <c r="M122" s="1"/>
  <c r="I123"/>
  <c r="J123"/>
  <c r="M123" s="1"/>
  <c r="I124"/>
  <c r="J124"/>
  <c r="M124" s="1"/>
  <c r="I125"/>
  <c r="J125"/>
  <c r="M125" s="1"/>
  <c r="I126"/>
  <c r="J126"/>
  <c r="M126" s="1"/>
  <c r="I127"/>
  <c r="J127"/>
  <c r="M127" s="1"/>
  <c r="I128"/>
  <c r="J128"/>
  <c r="M128" s="1"/>
  <c r="I129"/>
  <c r="J129"/>
  <c r="M129" s="1"/>
  <c r="I130"/>
  <c r="J130"/>
  <c r="M130" s="1"/>
  <c r="I131"/>
  <c r="J131"/>
  <c r="M131" s="1"/>
  <c r="I133"/>
  <c r="J133"/>
  <c r="I134"/>
  <c r="J134"/>
  <c r="I135"/>
  <c r="J135"/>
  <c r="I136"/>
  <c r="J136"/>
  <c r="I137"/>
  <c r="J137"/>
  <c r="I138"/>
  <c r="J138"/>
  <c r="I139"/>
  <c r="J139"/>
  <c r="I140"/>
  <c r="J140"/>
  <c r="I141"/>
  <c r="J141"/>
  <c r="I142"/>
  <c r="J142"/>
  <c r="I143"/>
  <c r="J143"/>
  <c r="I144"/>
  <c r="J144"/>
  <c r="I145"/>
  <c r="J145"/>
  <c r="I146"/>
  <c r="J146"/>
  <c r="I147"/>
  <c r="J147"/>
  <c r="I148"/>
  <c r="J148"/>
  <c r="I149"/>
  <c r="J149"/>
  <c r="I150"/>
  <c r="J150"/>
  <c r="I151"/>
  <c r="J151"/>
  <c r="I152"/>
  <c r="J152"/>
  <c r="I153"/>
  <c r="J153"/>
  <c r="I154"/>
  <c r="J154"/>
  <c r="I155"/>
  <c r="J155"/>
  <c r="I156"/>
  <c r="J156"/>
  <c r="I157"/>
  <c r="J157"/>
  <c r="I158"/>
  <c r="J158"/>
  <c r="I159"/>
  <c r="J159"/>
  <c r="I160"/>
  <c r="J160"/>
  <c r="I161"/>
  <c r="J161"/>
  <c r="I162"/>
  <c r="J162"/>
  <c r="I163"/>
  <c r="J163"/>
  <c r="I164"/>
  <c r="J164"/>
  <c r="I165"/>
  <c r="J165"/>
  <c r="I166"/>
  <c r="J166"/>
  <c r="I167"/>
  <c r="J167"/>
  <c r="I168"/>
  <c r="J168"/>
  <c r="I169"/>
  <c r="J169"/>
  <c r="I170"/>
  <c r="J170"/>
  <c r="I171"/>
  <c r="J171"/>
  <c r="I172"/>
  <c r="J172"/>
  <c r="I173"/>
  <c r="J173"/>
  <c r="I174"/>
  <c r="J174"/>
  <c r="I175"/>
  <c r="J175"/>
  <c r="I176"/>
  <c r="J176"/>
  <c r="I177"/>
  <c r="J177"/>
  <c r="I178"/>
  <c r="J178"/>
  <c r="I52"/>
  <c r="J52"/>
  <c r="M52" s="1"/>
  <c r="I3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3"/>
  <c r="M4" i="2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50"/>
  <c r="M51"/>
  <c r="M53"/>
  <c r="M54"/>
  <c r="M55"/>
  <c r="M56"/>
  <c r="M57"/>
  <c r="M58"/>
  <c r="M66"/>
  <c r="J3"/>
  <c r="I3"/>
  <c r="L4"/>
  <c r="L5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3"/>
  <c r="I48"/>
  <c r="J27"/>
  <c r="J4"/>
  <c r="K58"/>
  <c r="K36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7"/>
  <c r="K38"/>
  <c r="K39"/>
  <c r="K40"/>
  <c r="K41"/>
  <c r="K42"/>
  <c r="K43"/>
  <c r="K44"/>
  <c r="K45"/>
  <c r="K46"/>
  <c r="K47"/>
  <c r="M47" s="1"/>
  <c r="K48"/>
  <c r="M48" s="1"/>
  <c r="K49"/>
  <c r="M49" s="1"/>
  <c r="K50"/>
  <c r="K51"/>
  <c r="K52"/>
  <c r="K53"/>
  <c r="K54"/>
  <c r="K55"/>
  <c r="K56"/>
  <c r="K57"/>
  <c r="K59"/>
  <c r="M59" s="1"/>
  <c r="K60"/>
  <c r="M60" s="1"/>
  <c r="K61"/>
  <c r="M61" s="1"/>
  <c r="K62"/>
  <c r="M62" s="1"/>
  <c r="K63"/>
  <c r="M63" s="1"/>
  <c r="K64"/>
  <c r="M64" s="1"/>
  <c r="K65"/>
  <c r="M65" s="1"/>
  <c r="K66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60"/>
  <c r="H61"/>
  <c r="H62"/>
  <c r="H63"/>
  <c r="H64"/>
  <c r="H65"/>
  <c r="H66"/>
  <c r="J18"/>
  <c r="J19"/>
  <c r="J20"/>
  <c r="J21"/>
  <c r="J22"/>
  <c r="J23"/>
  <c r="J24"/>
  <c r="J25"/>
  <c r="J26"/>
  <c r="J28"/>
  <c r="J29"/>
  <c r="J30"/>
  <c r="J31"/>
  <c r="J32"/>
  <c r="J33"/>
  <c r="J34"/>
  <c r="J35"/>
  <c r="J36"/>
  <c r="J37"/>
  <c r="J38"/>
  <c r="J39"/>
  <c r="J40"/>
  <c r="J41"/>
  <c r="J42"/>
  <c r="J43"/>
  <c r="H3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4"/>
  <c r="I5"/>
  <c r="I7"/>
  <c r="I8"/>
  <c r="I9"/>
  <c r="I10"/>
  <c r="I11"/>
  <c r="I12"/>
  <c r="I13"/>
  <c r="I14"/>
  <c r="I15"/>
  <c r="I16"/>
  <c r="I17"/>
  <c r="I18"/>
  <c r="I19"/>
  <c r="I20"/>
  <c r="I21"/>
  <c r="I22"/>
  <c r="I23"/>
  <c r="I24"/>
  <c r="J62"/>
  <c r="J63"/>
  <c r="J64"/>
  <c r="J65"/>
  <c r="J66"/>
  <c r="J58"/>
  <c r="J61"/>
  <c r="C103" i="4"/>
  <c r="K88"/>
  <c r="C88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9"/>
  <c r="C90"/>
  <c r="C91"/>
  <c r="C92"/>
  <c r="C93"/>
  <c r="C94"/>
  <c r="C95"/>
  <c r="C96"/>
  <c r="C97"/>
  <c r="C98"/>
  <c r="C99"/>
  <c r="C100"/>
  <c r="C101"/>
  <c r="C102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54"/>
  <c r="K87"/>
  <c r="K86"/>
  <c r="K80"/>
  <c r="K76"/>
  <c r="K68"/>
  <c r="K54"/>
  <c r="K55"/>
  <c r="K56"/>
  <c r="K57"/>
  <c r="K58"/>
  <c r="K59"/>
  <c r="K60"/>
  <c r="K61"/>
  <c r="K62"/>
  <c r="K63"/>
  <c r="K64"/>
  <c r="K65"/>
  <c r="K66"/>
  <c r="K67"/>
  <c r="K69"/>
  <c r="K70"/>
  <c r="K71"/>
  <c r="K72"/>
  <c r="K73"/>
  <c r="K74"/>
  <c r="K75"/>
  <c r="K77"/>
  <c r="K78"/>
  <c r="K79"/>
  <c r="K81"/>
  <c r="K82"/>
  <c r="K83"/>
  <c r="K84"/>
  <c r="K85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53"/>
  <c r="K52"/>
  <c r="K46"/>
  <c r="C48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I46" s="1"/>
  <c r="C47"/>
  <c r="M49"/>
  <c r="C52"/>
  <c r="C53"/>
  <c r="C6"/>
  <c r="I48"/>
  <c r="K48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7"/>
  <c r="K9"/>
  <c r="I8"/>
  <c r="I24"/>
  <c r="K8"/>
  <c r="K7"/>
  <c r="K6"/>
  <c r="K5"/>
  <c r="K4"/>
  <c r="K3"/>
  <c r="C4"/>
  <c r="C5"/>
  <c r="C3"/>
  <c r="I35"/>
  <c r="I36"/>
  <c r="I37"/>
  <c r="I38"/>
  <c r="I39"/>
  <c r="I40"/>
  <c r="I41"/>
  <c r="I42"/>
  <c r="I43"/>
  <c r="I44"/>
  <c r="I45"/>
  <c r="I47"/>
  <c r="I49"/>
  <c r="I17"/>
  <c r="I18"/>
  <c r="I19"/>
  <c r="I20"/>
  <c r="I21"/>
  <c r="I22"/>
  <c r="I23"/>
  <c r="I34"/>
  <c r="I33"/>
  <c r="I32"/>
  <c r="I31"/>
  <c r="I30"/>
  <c r="I29"/>
  <c r="I28"/>
  <c r="I27"/>
  <c r="I26"/>
  <c r="I25"/>
  <c r="I16"/>
  <c r="I15"/>
  <c r="I14"/>
  <c r="I13"/>
  <c r="I12"/>
  <c r="I11"/>
  <c r="I10"/>
  <c r="I9"/>
  <c r="I7"/>
  <c r="I6"/>
  <c r="I5"/>
  <c r="I4"/>
  <c r="J57" i="2"/>
  <c r="J59"/>
  <c r="I4" i="3"/>
  <c r="H3"/>
  <c r="I3"/>
  <c r="J53" i="2"/>
  <c r="J54"/>
  <c r="J55"/>
  <c r="J56"/>
  <c r="J60"/>
  <c r="J6"/>
  <c r="K15" i="3"/>
  <c r="K16"/>
  <c r="K17"/>
  <c r="K18"/>
  <c r="K19"/>
  <c r="K20"/>
  <c r="K21"/>
  <c r="K22"/>
  <c r="K23"/>
  <c r="K24"/>
  <c r="K25"/>
  <c r="K26"/>
  <c r="K27"/>
  <c r="K28"/>
  <c r="K29"/>
  <c r="K30"/>
  <c r="K31"/>
  <c r="H14"/>
  <c r="F14"/>
  <c r="D14"/>
  <c r="K14" s="1"/>
  <c r="H13"/>
  <c r="F13"/>
  <c r="D13"/>
  <c r="I13" s="1"/>
  <c r="H12"/>
  <c r="F12"/>
  <c r="D12"/>
  <c r="I12" s="1"/>
  <c r="H11"/>
  <c r="F11"/>
  <c r="D11"/>
  <c r="I11" s="1"/>
  <c r="H10"/>
  <c r="F10"/>
  <c r="D10"/>
  <c r="I10" s="1"/>
  <c r="H9"/>
  <c r="F9"/>
  <c r="D9"/>
  <c r="I9" s="1"/>
  <c r="H6"/>
  <c r="H5"/>
  <c r="H7"/>
  <c r="H8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F5"/>
  <c r="F6"/>
  <c r="F7"/>
  <c r="F8"/>
  <c r="F15"/>
  <c r="F16"/>
  <c r="F17"/>
  <c r="F18"/>
  <c r="F19"/>
  <c r="F20"/>
  <c r="F21"/>
  <c r="F22"/>
  <c r="F23"/>
  <c r="F24"/>
  <c r="F25"/>
  <c r="F26"/>
  <c r="F27"/>
  <c r="F28"/>
  <c r="F29"/>
  <c r="F30"/>
  <c r="F31"/>
  <c r="D5"/>
  <c r="K5" s="1"/>
  <c r="D6"/>
  <c r="K6" s="1"/>
  <c r="D7"/>
  <c r="I7" s="1"/>
  <c r="D8"/>
  <c r="I8" s="1"/>
  <c r="D15"/>
  <c r="D16"/>
  <c r="D17"/>
  <c r="D18"/>
  <c r="D19"/>
  <c r="D20"/>
  <c r="D21"/>
  <c r="D22"/>
  <c r="D23"/>
  <c r="D24"/>
  <c r="D25"/>
  <c r="D26"/>
  <c r="D27"/>
  <c r="D28"/>
  <c r="D29"/>
  <c r="D30"/>
  <c r="D31"/>
  <c r="H4"/>
  <c r="F4"/>
  <c r="D4"/>
  <c r="D3"/>
  <c r="J52" i="2"/>
  <c r="J51"/>
  <c r="J50"/>
  <c r="J49"/>
  <c r="J48"/>
  <c r="J47"/>
  <c r="J46"/>
  <c r="J45"/>
  <c r="J44"/>
  <c r="J7"/>
  <c r="J5"/>
  <c r="J8"/>
  <c r="J9"/>
  <c r="J10"/>
  <c r="J11"/>
  <c r="J12"/>
  <c r="J13"/>
  <c r="J14"/>
  <c r="J15"/>
  <c r="J16"/>
  <c r="J17"/>
  <c r="E51" i="1"/>
  <c r="D23"/>
  <c r="E23"/>
  <c r="E45"/>
  <c r="E46"/>
  <c r="E47"/>
  <c r="E48"/>
  <c r="E49"/>
  <c r="E50"/>
  <c r="E52"/>
  <c r="E53"/>
  <c r="E54"/>
  <c r="E55"/>
  <c r="E56"/>
  <c r="E57"/>
  <c r="E58"/>
  <c r="E59"/>
  <c r="E60"/>
  <c r="E61"/>
  <c r="E62"/>
  <c r="E44"/>
  <c r="I23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3"/>
  <c r="I4"/>
  <c r="I5"/>
  <c r="I6"/>
  <c r="I7"/>
  <c r="I8"/>
  <c r="I9"/>
  <c r="I10"/>
  <c r="I11"/>
  <c r="I12"/>
  <c r="I13"/>
  <c r="I14"/>
  <c r="I15"/>
  <c r="I16"/>
  <c r="I17"/>
  <c r="I18"/>
  <c r="I19"/>
  <c r="I20"/>
  <c r="I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G24"/>
  <c r="G25"/>
  <c r="G26"/>
  <c r="G27"/>
  <c r="G28"/>
  <c r="G29"/>
  <c r="G23"/>
  <c r="E31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23"/>
  <c r="E24"/>
  <c r="E25"/>
  <c r="E26"/>
  <c r="E27"/>
  <c r="E28"/>
  <c r="E29"/>
  <c r="E30"/>
  <c r="E32"/>
  <c r="E33"/>
  <c r="E34"/>
  <c r="E35"/>
  <c r="E36"/>
  <c r="E37"/>
  <c r="E38"/>
  <c r="E39"/>
  <c r="E40"/>
  <c r="E41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B23"/>
  <c r="B30"/>
  <c r="B25"/>
  <c r="B26"/>
  <c r="B27"/>
  <c r="B28"/>
  <c r="B29"/>
  <c r="B31"/>
  <c r="B32"/>
  <c r="B33"/>
  <c r="B34"/>
  <c r="B35"/>
  <c r="B36"/>
  <c r="B37"/>
  <c r="B38"/>
  <c r="B39"/>
  <c r="B40"/>
  <c r="B41"/>
  <c r="B24"/>
  <c r="I3" i="6" l="1"/>
  <c r="M11"/>
  <c r="L11"/>
  <c r="L4"/>
  <c r="M17"/>
  <c r="L17"/>
  <c r="M16"/>
  <c r="L16"/>
  <c r="M15"/>
  <c r="L15"/>
  <c r="M14"/>
  <c r="L14"/>
  <c r="M13"/>
  <c r="L13"/>
  <c r="M12"/>
  <c r="L12"/>
  <c r="M9"/>
  <c r="L9"/>
  <c r="M8"/>
  <c r="L8"/>
  <c r="M7"/>
  <c r="L7"/>
  <c r="M6"/>
  <c r="L6"/>
  <c r="M5"/>
  <c r="L5"/>
  <c r="L49" i="4"/>
  <c r="I5" i="3"/>
  <c r="I6"/>
  <c r="I14"/>
  <c r="K13"/>
  <c r="K12"/>
  <c r="K11"/>
  <c r="K10"/>
  <c r="K9"/>
  <c r="K8"/>
  <c r="K7"/>
  <c r="K4"/>
  <c r="K3"/>
</calcChain>
</file>

<file path=xl/comments1.xml><?xml version="1.0" encoding="utf-8"?>
<comments xmlns="http://schemas.openxmlformats.org/spreadsheetml/2006/main">
  <authors>
    <author>Автор</author>
  </authors>
  <commentList>
    <comment ref="H2" authorId="0">
      <text>
        <r>
          <rPr>
            <b/>
            <sz val="8"/>
            <color indexed="81"/>
            <rFont val="Tahoma"/>
            <family val="2"/>
            <charset val="204"/>
          </rPr>
          <t>Перемножение момента на оброты . Максимальная отдача двигателя.</t>
        </r>
      </text>
    </comment>
    <comment ref="K2" authorId="0">
      <text>
        <r>
          <rPr>
            <b/>
            <sz val="8"/>
            <color indexed="81"/>
            <rFont val="Tahoma"/>
            <family val="2"/>
            <charset val="204"/>
          </rPr>
          <t>Номинальный момент при 100 об/мин. Применение идеального редуктора</t>
        </r>
      </text>
    </comment>
    <comment ref="M2" authorId="0">
      <text>
        <r>
          <rPr>
            <b/>
            <sz val="8"/>
            <color indexed="81"/>
            <rFont val="Tahoma"/>
            <family val="2"/>
            <charset val="204"/>
          </rPr>
          <t>Над этим выражением долго чесал репу :) . Решил что момент к одному ватту при 1 об/мин самое то. Судить Вам ;)</t>
        </r>
      </text>
    </comment>
    <comment ref="A4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расчитано с неясного источника информации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48" authorId="0">
      <text>
        <r>
          <rPr>
            <b/>
            <sz val="8"/>
            <color indexed="81"/>
            <rFont val="Tahoma"/>
            <family val="2"/>
            <charset val="204"/>
          </rPr>
          <t>расчитано с неясного источника информации</t>
        </r>
      </text>
    </comment>
    <comment ref="A49" authorId="0">
      <text>
        <r>
          <rPr>
            <b/>
            <sz val="8"/>
            <color indexed="81"/>
            <rFont val="Tahoma"/>
            <family val="2"/>
            <charset val="204"/>
          </rPr>
          <t>расчитано с неясного источника информации</t>
        </r>
      </text>
    </comment>
    <comment ref="A55" authorId="0">
      <text>
        <r>
          <rPr>
            <b/>
            <sz val="8"/>
            <color indexed="81"/>
            <rFont val="Tahoma"/>
            <charset val="1"/>
          </rPr>
          <t>С сайта улитки Даспа</t>
        </r>
      </text>
    </comment>
    <comment ref="A56" authorId="0">
      <text>
        <r>
          <rPr>
            <b/>
            <sz val="8"/>
            <color indexed="81"/>
            <rFont val="Tahoma"/>
            <charset val="1"/>
          </rPr>
          <t>С сайта улитки Даспа</t>
        </r>
      </text>
    </comment>
    <comment ref="A57" authorId="0">
      <text>
        <r>
          <rPr>
            <b/>
            <sz val="8"/>
            <color indexed="81"/>
            <rFont val="Tahoma"/>
            <charset val="1"/>
          </rPr>
          <t>С сайта улитки Даспа</t>
        </r>
      </text>
    </comment>
    <comment ref="A58" authorId="0">
      <text>
        <r>
          <rPr>
            <b/>
            <sz val="8"/>
            <color indexed="81"/>
            <rFont val="Tahoma"/>
            <charset val="1"/>
          </rPr>
          <t>С сайта улитки Даспа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H2" authorId="0">
      <text>
        <r>
          <rPr>
            <b/>
            <sz val="8"/>
            <color indexed="81"/>
            <rFont val="Tahoma"/>
            <family val="2"/>
            <charset val="204"/>
          </rPr>
          <t>Перемножение момента на оброты и деление на 1000 для удобочитаемости. Максимальная отдача двигателя.</t>
        </r>
      </text>
    </comment>
    <comment ref="J2" authorId="0">
      <text>
        <r>
          <rPr>
            <b/>
            <sz val="8"/>
            <color indexed="81"/>
            <rFont val="Tahoma"/>
            <family val="2"/>
            <charset val="204"/>
          </rPr>
          <t>Номинальный момент при 100 об/мин. Применение идеального редуктора</t>
        </r>
      </text>
    </comment>
    <comment ref="M2" authorId="0">
      <text>
        <r>
          <rPr>
            <b/>
            <sz val="8"/>
            <color indexed="81"/>
            <rFont val="Tahoma"/>
            <family val="2"/>
            <charset val="204"/>
          </rPr>
          <t>Над этим выражением долго чесал репу :) . Решил что момент к одному ватту при 1 об/мин самое то. Судить Вам ;)</t>
        </r>
      </text>
    </comment>
    <comment ref="H51" authorId="0">
      <text>
        <r>
          <rPr>
            <b/>
            <sz val="8"/>
            <color indexed="81"/>
            <rFont val="Tahoma"/>
            <family val="2"/>
            <charset val="204"/>
          </rPr>
          <t>Перемножение момента на оброты и деление на 1000 для удобочитаемости. Максимальная отдача двигателя.</t>
        </r>
      </text>
    </comment>
    <comment ref="J51" authorId="0">
      <text>
        <r>
          <rPr>
            <b/>
            <sz val="8"/>
            <color indexed="81"/>
            <rFont val="Tahoma"/>
            <family val="2"/>
            <charset val="204"/>
          </rPr>
          <t>Номинальный момент при 100 об/мин. Применение идеального редуктора</t>
        </r>
      </text>
    </comment>
    <comment ref="M51" authorId="0">
      <text>
        <r>
          <rPr>
            <b/>
            <sz val="8"/>
            <color indexed="81"/>
            <rFont val="Tahoma"/>
            <family val="2"/>
            <charset val="204"/>
          </rPr>
          <t>Над этим выражением долго чесал репу :) . Решил что момент к одному ватту при 1 об/мин самое то. Судить Вам ;)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H2" authorId="0">
      <text>
        <r>
          <rPr>
            <b/>
            <sz val="8"/>
            <color indexed="81"/>
            <rFont val="Tahoma"/>
            <family val="2"/>
            <charset val="204"/>
          </rPr>
          <t>Перемножение момента на оброты и деление на 1000 для удобочитаемости. Максимальная отдача двигателя.</t>
        </r>
      </text>
    </comment>
    <comment ref="J2" authorId="0">
      <text>
        <r>
          <rPr>
            <b/>
            <sz val="8"/>
            <color indexed="81"/>
            <rFont val="Tahoma"/>
            <family val="2"/>
            <charset val="204"/>
          </rPr>
          <t>Номинальный момент при 100 об/мин. Применение идеального редуктора</t>
        </r>
      </text>
    </comment>
    <comment ref="M2" authorId="0">
      <text>
        <r>
          <rPr>
            <b/>
            <sz val="8"/>
            <color indexed="81"/>
            <rFont val="Tahoma"/>
            <family val="2"/>
            <charset val="204"/>
          </rPr>
          <t>Над этим выражением долго чесал репу :) . Решил что момент к одному ватту при 1 об/мин самое то. Судить Вам ;)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H2" authorId="0">
      <text>
        <r>
          <rPr>
            <b/>
            <sz val="8"/>
            <color indexed="81"/>
            <rFont val="Tahoma"/>
            <family val="2"/>
            <charset val="204"/>
          </rPr>
          <t>Перемножение момента на оброты Максимальная отдача двигателя.</t>
        </r>
      </text>
    </comment>
    <comment ref="J2" authorId="0">
      <text>
        <r>
          <rPr>
            <b/>
            <sz val="8"/>
            <color indexed="81"/>
            <rFont val="Tahoma"/>
            <family val="2"/>
            <charset val="204"/>
          </rPr>
          <t>Номинальный момент при 100 об/мин. Применение идеального редуктора</t>
        </r>
      </text>
    </comment>
    <comment ref="M2" authorId="0">
      <text>
        <r>
          <rPr>
            <b/>
            <sz val="8"/>
            <color indexed="81"/>
            <rFont val="Tahoma"/>
            <family val="2"/>
            <charset val="204"/>
          </rPr>
          <t>Над этим выражением долго чесал репу :) . Решил что момент к одному ватту при 1 об/мин самое то. Судить Вам ;)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Перемножение момента на оброты Максимальная отдача двигателя.</t>
        </r>
      </text>
    </comment>
    <comment ref="J21" authorId="0">
      <text>
        <r>
          <rPr>
            <b/>
            <sz val="8"/>
            <color indexed="81"/>
            <rFont val="Tahoma"/>
            <family val="2"/>
            <charset val="204"/>
          </rPr>
          <t>Номинальный момент при 100 об/мин. Применение идеального редуктора</t>
        </r>
      </text>
    </comment>
    <comment ref="M21" authorId="0">
      <text>
        <r>
          <rPr>
            <b/>
            <sz val="8"/>
            <color indexed="81"/>
            <rFont val="Tahoma"/>
            <family val="2"/>
            <charset val="204"/>
          </rPr>
          <t>Над этим выражением долго чесал репу :) . Решил что момент к одному ватту при 1 об/мин самое то. Судить Вам ;)</t>
        </r>
      </text>
    </comment>
  </commentList>
</comments>
</file>

<file path=xl/sharedStrings.xml><?xml version="1.0" encoding="utf-8"?>
<sst xmlns="http://schemas.openxmlformats.org/spreadsheetml/2006/main" count="474" uniqueCount="300">
  <si>
    <t>Тип двигателя</t>
  </si>
  <si>
    <t>Напряжение В</t>
  </si>
  <si>
    <t>Номинальная мощность Кватт</t>
  </si>
  <si>
    <t>Ном обороты</t>
  </si>
  <si>
    <t>Вращ. Момент (Нм)</t>
  </si>
  <si>
    <t>Max мощность</t>
  </si>
  <si>
    <t>Max ток А</t>
  </si>
  <si>
    <t>Max обороты</t>
  </si>
  <si>
    <t>ACW-80-4</t>
  </si>
  <si>
    <t>5105WS12 motor</t>
  </si>
  <si>
    <t>5133WS18 motor</t>
  </si>
  <si>
    <t>5135WS14 motor</t>
  </si>
  <si>
    <t>135-75</t>
  </si>
  <si>
    <t>11,5</t>
  </si>
  <si>
    <t>n/a</t>
  </si>
  <si>
    <t>135-100</t>
  </si>
  <si>
    <t>135-125</t>
  </si>
  <si>
    <t>135-150</t>
  </si>
  <si>
    <t>200-75</t>
  </si>
  <si>
    <t>200-100</t>
  </si>
  <si>
    <t>200-125</t>
  </si>
  <si>
    <t>200-150</t>
  </si>
  <si>
    <t>200-175</t>
  </si>
  <si>
    <t>200-200</t>
  </si>
  <si>
    <t>200-225</t>
  </si>
  <si>
    <t>200-250</t>
  </si>
  <si>
    <t>ASM810 motor</t>
  </si>
  <si>
    <t>Ток кратковр. 7раз А</t>
  </si>
  <si>
    <t xml:space="preserve"> Момент (Нм)</t>
  </si>
  <si>
    <t xml:space="preserve">5105WS12 </t>
  </si>
  <si>
    <t xml:space="preserve">5133WS18 </t>
  </si>
  <si>
    <t xml:space="preserve">5135WS14 </t>
  </si>
  <si>
    <t xml:space="preserve">ASM810 </t>
  </si>
  <si>
    <t>ХАРАКТЕРИСТИКИ ДВИГАТЕЛЕЙ</t>
  </si>
  <si>
    <t>Момент * ном обор.</t>
  </si>
  <si>
    <t>РАСЧЁТЫ</t>
  </si>
  <si>
    <r>
      <t>Чегото начудил</t>
    </r>
    <r>
      <rPr>
        <sz val="10"/>
        <color rgb="FFFF0000"/>
        <rFont val="Arial"/>
        <family val="2"/>
        <charset val="204"/>
      </rPr>
      <t xml:space="preserve"> :)</t>
    </r>
  </si>
  <si>
    <t>ДПТ-3,4</t>
  </si>
  <si>
    <t>хрен его знает</t>
  </si>
  <si>
    <t>Р Max</t>
  </si>
  <si>
    <t>Max об/мин</t>
  </si>
  <si>
    <t>Ном об/мин</t>
  </si>
  <si>
    <t>Ном. Р Кватт</t>
  </si>
  <si>
    <t>U В</t>
  </si>
  <si>
    <t>ШД</t>
  </si>
  <si>
    <t>ШД с дрйвером</t>
  </si>
  <si>
    <t>Ток А</t>
  </si>
  <si>
    <t>Р Ватт</t>
  </si>
  <si>
    <t>ШИМ при токе =конст</t>
  </si>
  <si>
    <t>Ток А импульс по ШИМу и мощн.</t>
  </si>
  <si>
    <t>По ШИМ об/мин</t>
  </si>
  <si>
    <t>Условный выигрыш</t>
  </si>
  <si>
    <t>Р Ватт Рекупирация при 80%</t>
  </si>
  <si>
    <t>Рекупирация при %</t>
  </si>
  <si>
    <t>Расчёт ШД на глазок, потери и прочие неприятности не учитываем</t>
  </si>
  <si>
    <t>дпм-35-н1</t>
  </si>
  <si>
    <t>ДК-259ЕМ</t>
  </si>
  <si>
    <t>ДК-263БМ</t>
  </si>
  <si>
    <t xml:space="preserve">ДК-410БМ </t>
  </si>
  <si>
    <t>ДК-410БМ 2</t>
  </si>
  <si>
    <t>ЭК-211</t>
  </si>
  <si>
    <t>ЭК-213</t>
  </si>
  <si>
    <t xml:space="preserve">ПД-1 </t>
  </si>
  <si>
    <t>МИ-2</t>
  </si>
  <si>
    <t>ДПУ-120-250</t>
  </si>
  <si>
    <t>ДПУ-120-550</t>
  </si>
  <si>
    <t>ДПУ87-75</t>
  </si>
  <si>
    <t>ДПУ87-120</t>
  </si>
  <si>
    <t>ДПУ87-180</t>
  </si>
  <si>
    <t>ДПУ87-250</t>
  </si>
  <si>
    <t xml:space="preserve">ДП-165 </t>
  </si>
  <si>
    <t xml:space="preserve">Д-1500Ф </t>
  </si>
  <si>
    <t xml:space="preserve">Д-550Ф </t>
  </si>
  <si>
    <t xml:space="preserve">ДК52-16-5 </t>
  </si>
  <si>
    <t>ДБУ-110</t>
  </si>
  <si>
    <t>ДБУ-70</t>
  </si>
  <si>
    <t>ДБ120</t>
  </si>
  <si>
    <t>мотор-колёса1</t>
  </si>
  <si>
    <t>мотор-колёса2</t>
  </si>
  <si>
    <t>мотор-колёса3</t>
  </si>
  <si>
    <t>ДПУ27.450.1.57.Д43</t>
  </si>
  <si>
    <t>мотор-колёсоПДВ-1</t>
  </si>
  <si>
    <t>Укр. Патент</t>
  </si>
  <si>
    <t>Укр. Патент 2</t>
  </si>
  <si>
    <t>Укр. Патент 3</t>
  </si>
  <si>
    <t>Вентильный двигатель</t>
  </si>
  <si>
    <t>ДПМ-20-Н1/Н2-01</t>
  </si>
  <si>
    <t>ДПМ-20-Н1/Н2-02</t>
  </si>
  <si>
    <t>ДПМ-20-Н1/Н2-04</t>
  </si>
  <si>
    <t>ДПМ-20-Н1/Н2-05</t>
  </si>
  <si>
    <t>ДПМ-20-Н1/Н2-06</t>
  </si>
  <si>
    <t>ДПМ-20-Н1/Н2-07</t>
  </si>
  <si>
    <t>ДПМ-20-Н1/Н2-08</t>
  </si>
  <si>
    <t>Ном. Р Ватт</t>
  </si>
  <si>
    <t xml:space="preserve"> Момент (Мн*м)</t>
  </si>
  <si>
    <t>I ном, А</t>
  </si>
  <si>
    <t>ДПМ-20-Н1/Н2-11</t>
  </si>
  <si>
    <t>ДПМ-20-Н1/Н2-12</t>
  </si>
  <si>
    <t>ДПМ-20-Н1/Н2-13</t>
  </si>
  <si>
    <t>ДПМ-20-Н1/Н2-12А</t>
  </si>
  <si>
    <t>ДПМ-20-Н1/Н2-14</t>
  </si>
  <si>
    <t>ДПМ-20-Н1/Н2-16</t>
  </si>
  <si>
    <t>ДПМ-20-Н1/Н2-17</t>
  </si>
  <si>
    <t>ДПМ-25-Н1/Н2-01</t>
  </si>
  <si>
    <t>ДПМ-25-Н1/Н2-02</t>
  </si>
  <si>
    <t>ДПМ-25-Н1/Н2-03</t>
  </si>
  <si>
    <t>ДПМ-25-Н1/Н2-02А</t>
  </si>
  <si>
    <t>ХАРАКТЕРИСТИКИ ДВИГАТЕЛЕЙ с постоянными магнитами</t>
  </si>
  <si>
    <t>ДПМ-25-Н1/Н2-04</t>
  </si>
  <si>
    <t>ДПМ-25-Н1/Н2-05</t>
  </si>
  <si>
    <t>ДПМ-25-Н1/Н2-06</t>
  </si>
  <si>
    <t>ДПМ-25-Н1/Н2-07</t>
  </si>
  <si>
    <t>ДПМ-25-Н1/Н2-09</t>
  </si>
  <si>
    <t>ДПМ-25-Н1/Н2-10</t>
  </si>
  <si>
    <t>ДПМ-25-Н1/Н2-11</t>
  </si>
  <si>
    <t>ДПМ-25-Н1/Н2-10А</t>
  </si>
  <si>
    <t>ДПМ-30-Н1/Н2-01/02</t>
  </si>
  <si>
    <t>ДПМ-30-Н1/Н2-02/01</t>
  </si>
  <si>
    <t>ДПМ-30-Н1/Н2-03</t>
  </si>
  <si>
    <t>ДПМ-30-Н1/Н2-04</t>
  </si>
  <si>
    <t>ДПМ-30-Н1/Н2-05</t>
  </si>
  <si>
    <t>ДПМ-30-Н1/Н2-08</t>
  </si>
  <si>
    <t>ДПМ-30-Н1/Н2-09</t>
  </si>
  <si>
    <t>ДПМ-30-Н1/Н2-10</t>
  </si>
  <si>
    <t>ДПМ-30-Н1/Н2-11</t>
  </si>
  <si>
    <t>ДПМ-30-Н1/Н2-10А</t>
  </si>
  <si>
    <t>ДПМ-35-Н1/Н2-01</t>
  </si>
  <si>
    <t>ДПМ-35-Н1/Н2-02</t>
  </si>
  <si>
    <t>ДПМ-35-Н1/Н2-03</t>
  </si>
  <si>
    <t>ДПМ-35-Н1/Н2-04</t>
  </si>
  <si>
    <t>ДПМ-35-Н1/Н2-05</t>
  </si>
  <si>
    <t>ДПМ-35-Н1/Н2-06</t>
  </si>
  <si>
    <t>ДПМ-35-Н1/Н2-08</t>
  </si>
  <si>
    <t>ДПМ-35-Н1/Н2-09</t>
  </si>
  <si>
    <t>ДПМ-35-Н1/Н2-10</t>
  </si>
  <si>
    <t>ДПМ-35-Н1/Н2-11</t>
  </si>
  <si>
    <t>ДПМ-20-Н3-01</t>
  </si>
  <si>
    <t>ДПМ-20-Н3-02</t>
  </si>
  <si>
    <t>ДПМ-20-Н3-03</t>
  </si>
  <si>
    <t>ДПМ-20-Н3-04</t>
  </si>
  <si>
    <t>ДПМ-20-Н3-06</t>
  </si>
  <si>
    <t>ДПМ-20-Н3-07</t>
  </si>
  <si>
    <t>ДПМ-20-Н3-08</t>
  </si>
  <si>
    <t>ДПМ-20-Н3-09</t>
  </si>
  <si>
    <t>ДПМ-20-Н3-06А</t>
  </si>
  <si>
    <t>ДПМ-20-Н3-07А</t>
  </si>
  <si>
    <t>ДПМ-20-Н3-08А</t>
  </si>
  <si>
    <t>ДПМ-20-Н3-09А</t>
  </si>
  <si>
    <t>ДПМ-25-Н3-01</t>
  </si>
  <si>
    <t>ДПМ-25-Н3-02</t>
  </si>
  <si>
    <t>ДПМ-25-Н3-03</t>
  </si>
  <si>
    <t>ДПМ-25-Н3-04</t>
  </si>
  <si>
    <t>ДПМ-25-Н3-05</t>
  </si>
  <si>
    <t>ДПМ-25-Н3-06</t>
  </si>
  <si>
    <t>ДПМ-25-Н3-07</t>
  </si>
  <si>
    <t>ДПМ-25-Н3-09</t>
  </si>
  <si>
    <t>ДПМ-25-Н3-03А</t>
  </si>
  <si>
    <t>ДПМ-25-Н3-06А</t>
  </si>
  <si>
    <t>ДПМ-25-Н3-07А</t>
  </si>
  <si>
    <t>ДПМ-25-Н3-08А</t>
  </si>
  <si>
    <t>ДПМ-25-Н3-18</t>
  </si>
  <si>
    <t>ДПМ-30-Н3-01</t>
  </si>
  <si>
    <t>ДПМ-30-Н3-02</t>
  </si>
  <si>
    <t>ДПМ-30-Н3-03</t>
  </si>
  <si>
    <t>ДПМ-30-Н3-04</t>
  </si>
  <si>
    <t>ДПМ-30-Н3-06</t>
  </si>
  <si>
    <t>ДПМ-30-Н3-07</t>
  </si>
  <si>
    <t>ДПМ-30-Н3-08</t>
  </si>
  <si>
    <t>ДПМ-30-Н3-09</t>
  </si>
  <si>
    <t>ДПМ-30-Н3-06А</t>
  </si>
  <si>
    <t>ДПМ-30-Н3-07А</t>
  </si>
  <si>
    <t>ДПМ-30-Н3-08А</t>
  </si>
  <si>
    <t>ДПМ-30-Н3-09А</t>
  </si>
  <si>
    <t>ДПР-2-Н1/Н2-01</t>
  </si>
  <si>
    <t>ДПР-2-Н1/Н2-02</t>
  </si>
  <si>
    <t>ДПР-2-Н1/Н2-05</t>
  </si>
  <si>
    <t>ДПР-2-Н1/Н2-06</t>
  </si>
  <si>
    <t>ДПР-2-Н1/Н2-07</t>
  </si>
  <si>
    <t>ДПР-2-Н1/Н2-08</t>
  </si>
  <si>
    <t>ДПР-2-Н1/Н2-13</t>
  </si>
  <si>
    <t>ДПР-32-Н1/Н2-01</t>
  </si>
  <si>
    <t>ДПР-32-Н1/Н2-02</t>
  </si>
  <si>
    <t>ДПР-32-Н1/Н2-03</t>
  </si>
  <si>
    <t>ДПР-32-Н1/Н2-05</t>
  </si>
  <si>
    <t>ДПР-32-Н1/Н2-06</t>
  </si>
  <si>
    <t>ДПР-32-Н1/Н2-07</t>
  </si>
  <si>
    <t>ДПР-32-Н1/Н2-08</t>
  </si>
  <si>
    <t>ДПР-42-Н1/Н2-01</t>
  </si>
  <si>
    <t>ДПР-42-Н1/Н2-02</t>
  </si>
  <si>
    <t>ДПР-42-Н1/Н2-03</t>
  </si>
  <si>
    <t>ДПР-42-Н1/Н2-04</t>
  </si>
  <si>
    <t>ДПР-42-Н1/Н2-05</t>
  </si>
  <si>
    <t>ДПР-42-Н1/Н2-06</t>
  </si>
  <si>
    <t>ДПР-42-Н1/Н2-07</t>
  </si>
  <si>
    <t>ДПР-42-Н1/Н2-08</t>
  </si>
  <si>
    <t>ДПР-52-Н1/Н2-01</t>
  </si>
  <si>
    <t>ДПР-52-Н1/Н2-02</t>
  </si>
  <si>
    <t>ДПР-52-Н1/Н2-03</t>
  </si>
  <si>
    <t>ДПР-52-Н1/Н2-04</t>
  </si>
  <si>
    <t>ДПР-52-Н1/Н2-05</t>
  </si>
  <si>
    <t>ДПР-52-Н1/Н2-06</t>
  </si>
  <si>
    <t>ДПР-52-Н1/Н2-07</t>
  </si>
  <si>
    <t>ДПР-52-Н1/Н2-08</t>
  </si>
  <si>
    <t>ДПР-62-Н1/Н2-01</t>
  </si>
  <si>
    <t>ДПР-62-Н1/Н2-02</t>
  </si>
  <si>
    <t>ДПР-62-Н1/Н2-03</t>
  </si>
  <si>
    <t>ДПР-62-Н1/Н2-04</t>
  </si>
  <si>
    <t>ДПР-62-Н1/Н2-05</t>
  </si>
  <si>
    <t>ДПР-62-Н1/Н2-06</t>
  </si>
  <si>
    <t>ДПР-62-Н1/Н2-07</t>
  </si>
  <si>
    <t>ДПР-62-Н1/Н2-08</t>
  </si>
  <si>
    <t>ДПР-72-Н1/Н2-02</t>
  </si>
  <si>
    <t>ДПР-72-Н1/Н2-03</t>
  </si>
  <si>
    <t>ДПР-72-Н1/Н2-04</t>
  </si>
  <si>
    <t>ДПР-72-Н1/Н2-06</t>
  </si>
  <si>
    <t>ДПР-72-Н1/Н2-07</t>
  </si>
  <si>
    <t>ДПР-72-Н1/Н2-08</t>
  </si>
  <si>
    <t>Perm-Motor PMG-132</t>
  </si>
  <si>
    <t>LEMCO LEM-200</t>
  </si>
  <si>
    <t>Perm-Motor PMS-156</t>
  </si>
  <si>
    <t>ADC #203-06-4001A</t>
  </si>
  <si>
    <t>5А80МА2</t>
  </si>
  <si>
    <t>5АМ112М2</t>
  </si>
  <si>
    <t>АИРМ132М2</t>
  </si>
  <si>
    <t>5А160S2</t>
  </si>
  <si>
    <t>5А160М2</t>
  </si>
  <si>
    <t>АИР180М2</t>
  </si>
  <si>
    <t>АИР180S2</t>
  </si>
  <si>
    <t>5А200М2</t>
  </si>
  <si>
    <t>5А200L2</t>
  </si>
  <si>
    <t>5А225М2</t>
  </si>
  <si>
    <t>5АМ250S2</t>
  </si>
  <si>
    <t>5АМ250М2</t>
  </si>
  <si>
    <t>5АМ2580S2</t>
  </si>
  <si>
    <t>5АМ280М2</t>
  </si>
  <si>
    <t>5АМ315S2</t>
  </si>
  <si>
    <t>5АМ315МА2</t>
  </si>
  <si>
    <t>5АМ315МВ2</t>
  </si>
  <si>
    <t>Ном. Р кватт</t>
  </si>
  <si>
    <t>Момент на один ватт</t>
  </si>
  <si>
    <t>Нм* (100об/ мин)</t>
  </si>
  <si>
    <t>~Z Ом</t>
  </si>
  <si>
    <t>Потеря мощности Вт на 1Нм</t>
  </si>
  <si>
    <t>Полезность двигателя (без коментариев :)</t>
  </si>
  <si>
    <t>Полезность двигателя (без коментариев :)))</t>
  </si>
  <si>
    <r>
      <t xml:space="preserve">Укр. Патент 2 (пример </t>
    </r>
    <r>
      <rPr>
        <sz val="10"/>
        <color rgb="FFFF3300"/>
        <rFont val="Arial"/>
        <family val="2"/>
        <charset val="204"/>
      </rPr>
      <t>:))))))</t>
    </r>
  </si>
  <si>
    <t>5А80МВ2</t>
  </si>
  <si>
    <t>АИРМ132S4</t>
  </si>
  <si>
    <t>АИРМ132М4</t>
  </si>
  <si>
    <t>АИР180S4</t>
  </si>
  <si>
    <t>АИР180М4</t>
  </si>
  <si>
    <r>
      <t xml:space="preserve">Укр. Патент 2 (пример </t>
    </r>
    <r>
      <rPr>
        <sz val="9"/>
        <color rgb="FFFF3300"/>
        <rFont val="Arial"/>
        <family val="2"/>
        <charset val="204"/>
      </rPr>
      <t>:))))))</t>
    </r>
  </si>
  <si>
    <t xml:space="preserve">ХАРАКТЕРИСТИКИ АСИНХРОННЫХ ДВИГАТЕЛЕЙ </t>
  </si>
  <si>
    <t>Полезность двигателя (без коментариев :))))</t>
  </si>
  <si>
    <t>АИРМ132М8</t>
  </si>
  <si>
    <t>АИРСМ132М4</t>
  </si>
  <si>
    <t>АИС160МА8</t>
  </si>
  <si>
    <t xml:space="preserve"> Момент (Н*м)</t>
  </si>
  <si>
    <t xml:space="preserve">415 нилд мот/колесо </t>
  </si>
  <si>
    <t xml:space="preserve">411 НИЛД </t>
  </si>
  <si>
    <t xml:space="preserve">414M НИЛД </t>
  </si>
  <si>
    <t xml:space="preserve">КВРП-4-3 </t>
  </si>
  <si>
    <t>Модель</t>
  </si>
  <si>
    <t>60YN6-2</t>
  </si>
  <si>
    <t xml:space="preserve"> Момент макс. (Н*м)</t>
  </si>
  <si>
    <t>Ном. Рмакс. Ватт</t>
  </si>
  <si>
    <t>70YN15-2</t>
  </si>
  <si>
    <t>Ном. Р Ватт (в прайсе:)</t>
  </si>
  <si>
    <t>80YN25-2</t>
  </si>
  <si>
    <t>Асинхронные электродвигатели с редуктором   http://eprivod.ru/async.htm</t>
  </si>
  <si>
    <t>90YN40-2</t>
  </si>
  <si>
    <t>90YN60-2F</t>
  </si>
  <si>
    <t>90YN90-2F</t>
  </si>
  <si>
    <t>100YN120-2F</t>
  </si>
  <si>
    <t>100YN140-2F</t>
  </si>
  <si>
    <t>90YN40-21</t>
  </si>
  <si>
    <t>Бесколлекторные двигатели   http://eprivod.ru/bls.htm</t>
  </si>
  <si>
    <r>
      <t>Ном. Р Ватт (в прайсе</t>
    </r>
    <r>
      <rPr>
        <b/>
        <sz val="10"/>
        <color rgb="FFFF0000"/>
        <rFont val="Arial"/>
        <family val="2"/>
        <charset val="204"/>
      </rPr>
      <t>:)</t>
    </r>
  </si>
  <si>
    <t>FL28BL26</t>
  </si>
  <si>
    <t xml:space="preserve"> Момент  (Н*м)</t>
  </si>
  <si>
    <t>FL28BL38</t>
  </si>
  <si>
    <t>FL28BL77</t>
  </si>
  <si>
    <t>FL33BL29</t>
  </si>
  <si>
    <t>FL42BLS01</t>
  </si>
  <si>
    <t>FL42BLS02</t>
  </si>
  <si>
    <t>FL42BLS03</t>
  </si>
  <si>
    <t>С РЕДУКТОРОМ</t>
  </si>
  <si>
    <t>FL57BL-JB</t>
  </si>
  <si>
    <t>FL86BLS-JB</t>
  </si>
  <si>
    <t>С блоком управления</t>
  </si>
  <si>
    <t>FL42BLS01-IE</t>
  </si>
  <si>
    <t>FL42BLS02-IE</t>
  </si>
  <si>
    <r>
      <t xml:space="preserve">Опять кидалово </t>
    </r>
    <r>
      <rPr>
        <sz val="10"/>
        <color rgb="FF00B050"/>
        <rFont val="Arial"/>
        <family val="2"/>
        <charset val="204"/>
      </rPr>
      <t>:)))))))))))</t>
    </r>
  </si>
  <si>
    <t>FL86BLS71</t>
  </si>
  <si>
    <t>FL86BLS98</t>
  </si>
  <si>
    <t>FL86BLS125</t>
  </si>
  <si>
    <t>Странно - мощности не совподают, может секретарь рассчитывала?</t>
  </si>
  <si>
    <t>мот-кол. 508 мм</t>
  </si>
  <si>
    <t>мот-кол. 305 мм</t>
  </si>
  <si>
    <t>мот-кол. 1168 мм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</si>
</sst>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color rgb="FFFF0000"/>
      <name val="Arial"/>
      <family val="2"/>
      <charset val="204"/>
    </font>
    <font>
      <sz val="11"/>
      <color rgb="FFFFFF00"/>
      <name val="Calibri"/>
      <family val="2"/>
      <charset val="204"/>
      <scheme val="minor"/>
    </font>
    <font>
      <b/>
      <sz val="10"/>
      <color theme="1"/>
      <name val="Book Antiqua"/>
      <family val="1"/>
      <charset val="204"/>
    </font>
    <font>
      <b/>
      <sz val="8"/>
      <color indexed="81"/>
      <name val="Tahoma"/>
      <charset val="1"/>
    </font>
    <font>
      <b/>
      <sz val="10"/>
      <color rgb="FFFF3300"/>
      <name val="Arial"/>
      <family val="2"/>
      <charset val="204"/>
    </font>
    <font>
      <sz val="10"/>
      <color rgb="FFFF3300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b/>
      <sz val="9"/>
      <color theme="1"/>
      <name val="Book Antiqua"/>
      <family val="1"/>
      <charset val="204"/>
    </font>
    <font>
      <b/>
      <sz val="9"/>
      <color rgb="FFFF3300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FF33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B05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NumberFormat="1"/>
    <xf numFmtId="0" fontId="1" fillId="3" borderId="1" xfId="0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/>
    </xf>
    <xf numFmtId="0" fontId="1" fillId="9" borderId="1" xfId="0" applyFont="1" applyFill="1" applyBorder="1" applyAlignment="1">
      <alignment horizontal="left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1" fontId="1" fillId="8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0" fontId="0" fillId="9" borderId="1" xfId="0" applyFill="1" applyBorder="1" applyAlignment="1">
      <alignment horizontal="center" vertical="center"/>
    </xf>
    <xf numFmtId="0" fontId="0" fillId="9" borderId="1" xfId="0" applyNumberForma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1" fillId="0" borderId="0" xfId="0" applyFont="1"/>
    <xf numFmtId="0" fontId="1" fillId="4" borderId="1" xfId="0" applyFont="1" applyFill="1" applyBorder="1" applyAlignment="1">
      <alignment horizontal="center" vertical="center"/>
    </xf>
    <xf numFmtId="0" fontId="3" fillId="7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/>
    </xf>
    <xf numFmtId="0" fontId="0" fillId="9" borderId="1" xfId="0" applyFill="1" applyBorder="1" applyAlignment="1">
      <alignment horizontal="left" vertical="center"/>
    </xf>
    <xf numFmtId="0" fontId="0" fillId="0" borderId="0" xfId="0" applyAlignment="1">
      <alignment vertical="center"/>
    </xf>
    <xf numFmtId="0" fontId="8" fillId="6" borderId="1" xfId="0" applyFont="1" applyFill="1" applyBorder="1" applyAlignment="1">
      <alignment horizontal="center" vertical="center" wrapText="1"/>
    </xf>
    <xf numFmtId="165" fontId="1" fillId="8" borderId="1" xfId="0" applyNumberFormat="1" applyFont="1" applyFill="1" applyBorder="1" applyAlignment="1">
      <alignment horizontal="center" vertical="center"/>
    </xf>
    <xf numFmtId="165" fontId="1" fillId="9" borderId="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0" fillId="11" borderId="1" xfId="0" applyNumberForma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164" fontId="1" fillId="11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2" fontId="1" fillId="11" borderId="1" xfId="0" applyNumberFormat="1" applyFont="1" applyFill="1" applyBorder="1" applyAlignment="1">
      <alignment horizontal="center" vertical="center"/>
    </xf>
    <xf numFmtId="165" fontId="1" fillId="11" borderId="1" xfId="0" applyNumberFormat="1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1" xfId="0" applyNumberForma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164" fontId="1" fillId="10" borderId="1" xfId="0" applyNumberFormat="1" applyFont="1" applyFill="1" applyBorder="1" applyAlignment="1">
      <alignment horizontal="center" vertical="center"/>
    </xf>
    <xf numFmtId="165" fontId="1" fillId="10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7" fillId="4" borderId="1" xfId="0" applyFont="1" applyFill="1" applyBorder="1" applyAlignment="1">
      <alignment horizontal="left" vertical="center"/>
    </xf>
    <xf numFmtId="0" fontId="17" fillId="10" borderId="1" xfId="0" applyFont="1" applyFill="1" applyBorder="1" applyAlignment="1">
      <alignment horizontal="center" vertical="center"/>
    </xf>
    <xf numFmtId="0" fontId="17" fillId="10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165" fontId="17" fillId="8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64" fontId="17" fillId="8" borderId="1" xfId="0" applyNumberFormat="1" applyFont="1" applyFill="1" applyBorder="1" applyAlignment="1">
      <alignment horizontal="center" vertical="center"/>
    </xf>
    <xf numFmtId="1" fontId="17" fillId="8" borderId="1" xfId="0" applyNumberFormat="1" applyFont="1" applyFill="1" applyBorder="1" applyAlignment="1">
      <alignment horizontal="center" vertical="center"/>
    </xf>
    <xf numFmtId="2" fontId="17" fillId="8" borderId="1" xfId="0" applyNumberFormat="1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13" fillId="0" borderId="0" xfId="0" applyFont="1" applyAlignment="1">
      <alignment vertical="center"/>
    </xf>
    <xf numFmtId="0" fontId="13" fillId="0" borderId="0" xfId="0" applyNumberFormat="1" applyFont="1"/>
    <xf numFmtId="2" fontId="1" fillId="3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3300"/>
      <color rgb="FFFF99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K62"/>
  <sheetViews>
    <sheetView workbookViewId="0">
      <selection activeCell="K11" sqref="K11"/>
    </sheetView>
  </sheetViews>
  <sheetFormatPr defaultRowHeight="12.75"/>
  <cols>
    <col min="1" max="1" width="16.5703125" style="3" customWidth="1"/>
    <col min="2" max="2" width="10.7109375" style="3" customWidth="1"/>
    <col min="3" max="5" width="9.140625" style="3"/>
    <col min="6" max="6" width="9.140625" style="3" customWidth="1"/>
    <col min="7" max="16384" width="9.140625" style="3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27</v>
      </c>
    </row>
    <row r="2" spans="1:11">
      <c r="A2" s="1" t="s">
        <v>8</v>
      </c>
      <c r="B2" s="1">
        <v>200</v>
      </c>
      <c r="C2" s="1">
        <v>21</v>
      </c>
      <c r="D2" s="2">
        <v>10</v>
      </c>
      <c r="E2" s="1">
        <v>20</v>
      </c>
      <c r="F2" s="1">
        <v>38</v>
      </c>
      <c r="G2" s="1">
        <v>300</v>
      </c>
      <c r="H2" s="2">
        <v>12.5</v>
      </c>
      <c r="I2" s="5">
        <f>C2/B2*7000</f>
        <v>735</v>
      </c>
    </row>
    <row r="3" spans="1:11">
      <c r="A3" s="1" t="s">
        <v>9</v>
      </c>
      <c r="B3" s="1">
        <v>160</v>
      </c>
      <c r="C3" s="1">
        <v>18</v>
      </c>
      <c r="D3" s="2">
        <v>2.5</v>
      </c>
      <c r="E3" s="1">
        <v>69</v>
      </c>
      <c r="F3" s="1">
        <v>78.400000000000006</v>
      </c>
      <c r="G3" s="1">
        <v>400</v>
      </c>
      <c r="H3" s="2">
        <v>10</v>
      </c>
      <c r="I3" s="5">
        <f t="shared" ref="I3:I20" si="0">C3/B3*7000</f>
        <v>787.5</v>
      </c>
    </row>
    <row r="4" spans="1:11">
      <c r="A4" s="1" t="s">
        <v>10</v>
      </c>
      <c r="B4" s="1">
        <v>215</v>
      </c>
      <c r="C4" s="1">
        <v>30</v>
      </c>
      <c r="D4" s="2">
        <v>3.5</v>
      </c>
      <c r="E4" s="1">
        <v>85</v>
      </c>
      <c r="F4" s="1">
        <v>78.400000000000006</v>
      </c>
      <c r="G4" s="1">
        <v>400</v>
      </c>
      <c r="H4" s="2">
        <v>9.6999999999999993</v>
      </c>
      <c r="I4" s="5">
        <f t="shared" si="0"/>
        <v>976.74418604651157</v>
      </c>
    </row>
    <row r="5" spans="1:11">
      <c r="A5" s="1" t="s">
        <v>11</v>
      </c>
      <c r="B5" s="1">
        <v>215</v>
      </c>
      <c r="C5" s="1">
        <v>45</v>
      </c>
      <c r="D5" s="2">
        <v>3.5</v>
      </c>
      <c r="E5" s="1">
        <v>120</v>
      </c>
      <c r="F5" s="1">
        <v>78.400000000000006</v>
      </c>
      <c r="G5" s="1">
        <v>400</v>
      </c>
      <c r="H5" s="2">
        <v>9.6999999999999993</v>
      </c>
      <c r="I5" s="5">
        <f t="shared" si="0"/>
        <v>1465.1162790697674</v>
      </c>
    </row>
    <row r="6" spans="1:11">
      <c r="A6" s="1" t="s">
        <v>11</v>
      </c>
      <c r="B6" s="1">
        <v>500</v>
      </c>
      <c r="C6" s="1">
        <v>70</v>
      </c>
      <c r="D6" s="2">
        <v>3.5</v>
      </c>
      <c r="E6" s="1">
        <v>210</v>
      </c>
      <c r="F6" s="1">
        <v>125</v>
      </c>
      <c r="G6" s="1">
        <v>400</v>
      </c>
      <c r="H6" s="2">
        <v>9.6999999999999993</v>
      </c>
      <c r="I6" s="5">
        <f t="shared" si="0"/>
        <v>980.00000000000011</v>
      </c>
    </row>
    <row r="7" spans="1:11">
      <c r="A7" s="1" t="s">
        <v>11</v>
      </c>
      <c r="B7" s="1">
        <v>650</v>
      </c>
      <c r="C7" s="1">
        <v>85</v>
      </c>
      <c r="D7" s="2">
        <v>3.5</v>
      </c>
      <c r="E7" s="1">
        <v>220</v>
      </c>
      <c r="F7" s="1">
        <v>150</v>
      </c>
      <c r="G7" s="1">
        <v>400</v>
      </c>
      <c r="H7" s="2">
        <v>9.6999999999999993</v>
      </c>
      <c r="I7" s="5">
        <f t="shared" si="0"/>
        <v>915.38461538461547</v>
      </c>
    </row>
    <row r="8" spans="1:11">
      <c r="A8" s="1" t="s">
        <v>26</v>
      </c>
      <c r="B8" s="1">
        <v>320</v>
      </c>
      <c r="C8" s="1">
        <v>25</v>
      </c>
      <c r="D8" s="2">
        <v>1.92</v>
      </c>
      <c r="E8" s="1">
        <v>125</v>
      </c>
      <c r="F8" s="1">
        <v>64</v>
      </c>
      <c r="G8" s="1">
        <v>261</v>
      </c>
      <c r="H8" s="2">
        <v>7</v>
      </c>
      <c r="I8" s="5">
        <f t="shared" si="0"/>
        <v>546.875</v>
      </c>
      <c r="K8" s="3" t="s">
        <v>36</v>
      </c>
    </row>
    <row r="9" spans="1:11">
      <c r="A9" s="1" t="s">
        <v>12</v>
      </c>
      <c r="B9" s="1">
        <v>185</v>
      </c>
      <c r="C9" s="1">
        <v>3.5</v>
      </c>
      <c r="D9" s="2">
        <v>2.85</v>
      </c>
      <c r="E9" s="1" t="s">
        <v>13</v>
      </c>
      <c r="F9" s="1">
        <v>14.7</v>
      </c>
      <c r="G9" s="1" t="s">
        <v>14</v>
      </c>
      <c r="H9" s="2">
        <v>12</v>
      </c>
      <c r="I9" s="5">
        <f t="shared" si="0"/>
        <v>132.43243243243245</v>
      </c>
    </row>
    <row r="10" spans="1:11">
      <c r="A10" s="1" t="s">
        <v>15</v>
      </c>
      <c r="B10" s="1">
        <v>185</v>
      </c>
      <c r="C10" s="1">
        <v>5</v>
      </c>
      <c r="D10" s="2">
        <v>2.85</v>
      </c>
      <c r="E10" s="1">
        <v>16.5</v>
      </c>
      <c r="F10" s="1">
        <v>21</v>
      </c>
      <c r="G10" s="1" t="s">
        <v>14</v>
      </c>
      <c r="H10" s="2">
        <v>12</v>
      </c>
      <c r="I10" s="5">
        <f t="shared" si="0"/>
        <v>189.18918918918919</v>
      </c>
    </row>
    <row r="11" spans="1:11">
      <c r="A11" s="1" t="s">
        <v>16</v>
      </c>
      <c r="B11" s="1">
        <v>185</v>
      </c>
      <c r="C11" s="1">
        <v>6.2</v>
      </c>
      <c r="D11" s="2">
        <v>2.85</v>
      </c>
      <c r="E11" s="1">
        <v>20</v>
      </c>
      <c r="F11" s="1">
        <v>26.1</v>
      </c>
      <c r="G11" s="1" t="s">
        <v>14</v>
      </c>
      <c r="H11" s="2">
        <v>12</v>
      </c>
      <c r="I11" s="5">
        <f t="shared" si="0"/>
        <v>234.59459459459458</v>
      </c>
    </row>
    <row r="12" spans="1:11">
      <c r="A12" s="1" t="s">
        <v>17</v>
      </c>
      <c r="B12" s="1">
        <v>185</v>
      </c>
      <c r="C12" s="1">
        <v>7.5</v>
      </c>
      <c r="D12" s="2">
        <v>2.85</v>
      </c>
      <c r="E12" s="1">
        <v>25</v>
      </c>
      <c r="F12" s="1">
        <v>31.6</v>
      </c>
      <c r="G12" s="1" t="s">
        <v>14</v>
      </c>
      <c r="H12" s="2">
        <v>12</v>
      </c>
      <c r="I12" s="5">
        <f t="shared" si="0"/>
        <v>283.7837837837838</v>
      </c>
    </row>
    <row r="13" spans="1:11">
      <c r="A13" s="1" t="s">
        <v>18</v>
      </c>
      <c r="B13" s="1">
        <v>185</v>
      </c>
      <c r="C13" s="1">
        <v>9</v>
      </c>
      <c r="D13" s="2">
        <v>2.85</v>
      </c>
      <c r="E13" s="1">
        <v>30</v>
      </c>
      <c r="F13" s="1">
        <v>28.4</v>
      </c>
      <c r="G13" s="1" t="s">
        <v>14</v>
      </c>
      <c r="H13" s="2">
        <v>9</v>
      </c>
      <c r="I13" s="5">
        <f t="shared" si="0"/>
        <v>340.54054054054058</v>
      </c>
    </row>
    <row r="14" spans="1:11">
      <c r="A14" s="1" t="s">
        <v>19</v>
      </c>
      <c r="B14" s="1">
        <v>185</v>
      </c>
      <c r="C14" s="1">
        <v>12</v>
      </c>
      <c r="D14" s="2">
        <v>2.85</v>
      </c>
      <c r="E14" s="1">
        <v>40</v>
      </c>
      <c r="F14" s="1">
        <v>38</v>
      </c>
      <c r="G14" s="1" t="s">
        <v>14</v>
      </c>
      <c r="H14" s="2">
        <v>9</v>
      </c>
      <c r="I14" s="5">
        <f t="shared" si="0"/>
        <v>454.05405405405406</v>
      </c>
    </row>
    <row r="15" spans="1:11">
      <c r="A15" s="1" t="s">
        <v>20</v>
      </c>
      <c r="B15" s="1">
        <v>185</v>
      </c>
      <c r="C15" s="1">
        <v>15</v>
      </c>
      <c r="D15" s="2">
        <v>2.85</v>
      </c>
      <c r="E15" s="1">
        <v>50</v>
      </c>
      <c r="F15" s="1">
        <v>47.4</v>
      </c>
      <c r="G15" s="1" t="s">
        <v>14</v>
      </c>
      <c r="H15" s="2">
        <v>9</v>
      </c>
      <c r="I15" s="5">
        <f t="shared" si="0"/>
        <v>567.56756756756761</v>
      </c>
    </row>
    <row r="16" spans="1:11">
      <c r="A16" s="1" t="s">
        <v>21</v>
      </c>
      <c r="B16" s="1">
        <v>185</v>
      </c>
      <c r="C16" s="1">
        <v>18</v>
      </c>
      <c r="D16" s="2">
        <v>2.85</v>
      </c>
      <c r="E16" s="1">
        <v>60</v>
      </c>
      <c r="F16" s="1">
        <v>56.9</v>
      </c>
      <c r="G16" s="1" t="s">
        <v>14</v>
      </c>
      <c r="H16" s="2">
        <v>9</v>
      </c>
      <c r="I16" s="5">
        <f t="shared" si="0"/>
        <v>681.08108108108115</v>
      </c>
    </row>
    <row r="17" spans="1:9">
      <c r="A17" s="1" t="s">
        <v>22</v>
      </c>
      <c r="B17" s="1">
        <v>185</v>
      </c>
      <c r="C17" s="1">
        <v>21</v>
      </c>
      <c r="D17" s="2">
        <v>2.85</v>
      </c>
      <c r="E17" s="1">
        <v>70</v>
      </c>
      <c r="F17" s="1">
        <v>66.400000000000006</v>
      </c>
      <c r="G17" s="1" t="s">
        <v>14</v>
      </c>
      <c r="H17" s="2">
        <v>9</v>
      </c>
      <c r="I17" s="5">
        <f t="shared" si="0"/>
        <v>794.59459459459458</v>
      </c>
    </row>
    <row r="18" spans="1:9">
      <c r="A18" s="1" t="s">
        <v>23</v>
      </c>
      <c r="B18" s="1">
        <v>185</v>
      </c>
      <c r="C18" s="1">
        <v>24</v>
      </c>
      <c r="D18" s="2">
        <v>2.85</v>
      </c>
      <c r="E18" s="1">
        <v>80</v>
      </c>
      <c r="F18" s="1">
        <v>75.8</v>
      </c>
      <c r="G18" s="1" t="s">
        <v>14</v>
      </c>
      <c r="H18" s="2">
        <v>9</v>
      </c>
      <c r="I18" s="5">
        <f t="shared" si="0"/>
        <v>908.10810810810813</v>
      </c>
    </row>
    <row r="19" spans="1:9">
      <c r="A19" s="1" t="s">
        <v>24</v>
      </c>
      <c r="B19" s="1">
        <v>185</v>
      </c>
      <c r="C19" s="1">
        <v>27</v>
      </c>
      <c r="D19" s="2">
        <v>2.85</v>
      </c>
      <c r="E19" s="1">
        <v>90</v>
      </c>
      <c r="F19" s="1">
        <v>85.3</v>
      </c>
      <c r="G19" s="1" t="s">
        <v>14</v>
      </c>
      <c r="H19" s="2">
        <v>9</v>
      </c>
      <c r="I19" s="5">
        <f t="shared" si="0"/>
        <v>1021.6216216216217</v>
      </c>
    </row>
    <row r="20" spans="1:9">
      <c r="A20" s="1" t="s">
        <v>25</v>
      </c>
      <c r="B20" s="1">
        <v>185</v>
      </c>
      <c r="C20" s="1">
        <v>30</v>
      </c>
      <c r="D20" s="2">
        <v>2.85</v>
      </c>
      <c r="E20" s="1">
        <v>100</v>
      </c>
      <c r="F20" s="1">
        <v>94.8</v>
      </c>
      <c r="G20" s="1" t="s">
        <v>14</v>
      </c>
      <c r="H20" s="2">
        <v>9</v>
      </c>
      <c r="I20" s="5">
        <f t="shared" si="0"/>
        <v>1135.1351351351352</v>
      </c>
    </row>
    <row r="22" spans="1:9">
      <c r="A22" s="1" t="s">
        <v>0</v>
      </c>
      <c r="B22" s="1" t="s">
        <v>1</v>
      </c>
      <c r="C22" s="1" t="s">
        <v>2</v>
      </c>
      <c r="D22" s="1" t="s">
        <v>3</v>
      </c>
      <c r="E22" s="1" t="s">
        <v>4</v>
      </c>
      <c r="F22" s="1" t="s">
        <v>5</v>
      </c>
      <c r="G22" s="1" t="s">
        <v>6</v>
      </c>
      <c r="H22" s="1" t="s">
        <v>7</v>
      </c>
      <c r="I22" s="1" t="s">
        <v>27</v>
      </c>
    </row>
    <row r="23" spans="1:9">
      <c r="A23" s="6" t="s">
        <v>8</v>
      </c>
      <c r="B23" s="7">
        <f>B2/C2</f>
        <v>9.5238095238095237</v>
      </c>
      <c r="C23" s="6">
        <v>1</v>
      </c>
      <c r="D23" s="7">
        <f>D2/C2*1000</f>
        <v>476.19047619047615</v>
      </c>
      <c r="E23" s="7">
        <f>E2/C2</f>
        <v>0.95238095238095233</v>
      </c>
      <c r="F23" s="7">
        <f>F2/C2</f>
        <v>1.8095238095238095</v>
      </c>
      <c r="G23" s="7">
        <f>G2/C2</f>
        <v>14.285714285714286</v>
      </c>
      <c r="H23" s="7">
        <f>H2/C2*1000</f>
        <v>595.23809523809518</v>
      </c>
      <c r="I23" s="8">
        <f>C23/B23*7000</f>
        <v>735</v>
      </c>
    </row>
    <row r="24" spans="1:9">
      <c r="A24" s="1" t="s">
        <v>9</v>
      </c>
      <c r="B24" s="4">
        <f>B3/C3</f>
        <v>8.8888888888888893</v>
      </c>
      <c r="C24" s="1">
        <v>1</v>
      </c>
      <c r="D24" s="4">
        <f t="shared" ref="D24:D41" si="1">D3/C3*1000</f>
        <v>138.88888888888889</v>
      </c>
      <c r="E24" s="4">
        <f t="shared" ref="E24:E41" si="2">E3/C3</f>
        <v>3.8333333333333335</v>
      </c>
      <c r="F24" s="4">
        <f t="shared" ref="F24:F41" si="3">F3/C3</f>
        <v>4.3555555555555561</v>
      </c>
      <c r="G24" s="4">
        <f t="shared" ref="G24:G29" si="4">G3/C3</f>
        <v>22.222222222222221</v>
      </c>
      <c r="H24" s="4">
        <f t="shared" ref="H24:H41" si="5">H3/C3*1000</f>
        <v>555.55555555555554</v>
      </c>
      <c r="I24" s="5">
        <f t="shared" ref="I24:I41" si="6">C24/B24*7000</f>
        <v>787.49999999999989</v>
      </c>
    </row>
    <row r="25" spans="1:9">
      <c r="A25" s="6" t="s">
        <v>10</v>
      </c>
      <c r="B25" s="7">
        <f t="shared" ref="B25:B41" si="7">B4/C4</f>
        <v>7.166666666666667</v>
      </c>
      <c r="C25" s="6">
        <v>1</v>
      </c>
      <c r="D25" s="7">
        <f t="shared" si="1"/>
        <v>116.66666666666667</v>
      </c>
      <c r="E25" s="7">
        <f t="shared" si="2"/>
        <v>2.8333333333333335</v>
      </c>
      <c r="F25" s="7">
        <f t="shared" si="3"/>
        <v>2.6133333333333337</v>
      </c>
      <c r="G25" s="7">
        <f t="shared" si="4"/>
        <v>13.333333333333334</v>
      </c>
      <c r="H25" s="7">
        <f t="shared" si="5"/>
        <v>323.33333333333331</v>
      </c>
      <c r="I25" s="8">
        <f t="shared" si="6"/>
        <v>976.74418604651157</v>
      </c>
    </row>
    <row r="26" spans="1:9">
      <c r="A26" s="1" t="s">
        <v>11</v>
      </c>
      <c r="B26" s="4">
        <f t="shared" si="7"/>
        <v>4.7777777777777777</v>
      </c>
      <c r="C26" s="1">
        <v>1</v>
      </c>
      <c r="D26" s="4">
        <f t="shared" si="1"/>
        <v>77.777777777777786</v>
      </c>
      <c r="E26" s="4">
        <f t="shared" si="2"/>
        <v>2.6666666666666665</v>
      </c>
      <c r="F26" s="4">
        <f t="shared" si="3"/>
        <v>1.7422222222222223</v>
      </c>
      <c r="G26" s="4">
        <f t="shared" si="4"/>
        <v>8.8888888888888893</v>
      </c>
      <c r="H26" s="4">
        <f t="shared" si="5"/>
        <v>215.55555555555551</v>
      </c>
      <c r="I26" s="5">
        <f t="shared" si="6"/>
        <v>1465.1162790697674</v>
      </c>
    </row>
    <row r="27" spans="1:9">
      <c r="A27" s="1" t="s">
        <v>11</v>
      </c>
      <c r="B27" s="4">
        <f t="shared" si="7"/>
        <v>7.1428571428571432</v>
      </c>
      <c r="C27" s="1">
        <v>1</v>
      </c>
      <c r="D27" s="4">
        <f t="shared" si="1"/>
        <v>50</v>
      </c>
      <c r="E27" s="4">
        <f t="shared" si="2"/>
        <v>3</v>
      </c>
      <c r="F27" s="4">
        <f t="shared" si="3"/>
        <v>1.7857142857142858</v>
      </c>
      <c r="G27" s="4">
        <f t="shared" si="4"/>
        <v>5.7142857142857144</v>
      </c>
      <c r="H27" s="4">
        <f t="shared" si="5"/>
        <v>138.57142857142856</v>
      </c>
      <c r="I27" s="5">
        <f t="shared" si="6"/>
        <v>979.99999999999989</v>
      </c>
    </row>
    <row r="28" spans="1:9">
      <c r="A28" s="1" t="s">
        <v>11</v>
      </c>
      <c r="B28" s="4">
        <f t="shared" si="7"/>
        <v>7.6470588235294121</v>
      </c>
      <c r="C28" s="1">
        <v>1</v>
      </c>
      <c r="D28" s="4">
        <f t="shared" si="1"/>
        <v>41.176470588235297</v>
      </c>
      <c r="E28" s="4">
        <f t="shared" si="2"/>
        <v>2.5882352941176472</v>
      </c>
      <c r="F28" s="4">
        <f t="shared" si="3"/>
        <v>1.7647058823529411</v>
      </c>
      <c r="G28" s="4">
        <f t="shared" si="4"/>
        <v>4.7058823529411766</v>
      </c>
      <c r="H28" s="4">
        <f t="shared" si="5"/>
        <v>114.11764705882352</v>
      </c>
      <c r="I28" s="5">
        <f t="shared" si="6"/>
        <v>915.38461538461547</v>
      </c>
    </row>
    <row r="29" spans="1:9">
      <c r="A29" s="6" t="s">
        <v>26</v>
      </c>
      <c r="B29" s="7">
        <f t="shared" si="7"/>
        <v>12.8</v>
      </c>
      <c r="C29" s="6">
        <v>1</v>
      </c>
      <c r="D29" s="7">
        <f t="shared" si="1"/>
        <v>76.8</v>
      </c>
      <c r="E29" s="7">
        <f t="shared" si="2"/>
        <v>5</v>
      </c>
      <c r="F29" s="7">
        <f t="shared" si="3"/>
        <v>2.56</v>
      </c>
      <c r="G29" s="7">
        <f t="shared" si="4"/>
        <v>10.44</v>
      </c>
      <c r="H29" s="7">
        <f t="shared" si="5"/>
        <v>280</v>
      </c>
      <c r="I29" s="8">
        <f t="shared" si="6"/>
        <v>546.875</v>
      </c>
    </row>
    <row r="30" spans="1:9">
      <c r="A30" s="1" t="s">
        <v>12</v>
      </c>
      <c r="B30" s="4">
        <f>B9/C9</f>
        <v>52.857142857142854</v>
      </c>
      <c r="C30" s="1">
        <v>1</v>
      </c>
      <c r="D30" s="4">
        <f t="shared" si="1"/>
        <v>814.28571428571433</v>
      </c>
      <c r="E30" s="4">
        <f t="shared" si="2"/>
        <v>3.2857142857142856</v>
      </c>
      <c r="F30" s="4">
        <f t="shared" si="3"/>
        <v>4.2</v>
      </c>
      <c r="G30" s="4"/>
      <c r="H30" s="4">
        <f t="shared" si="5"/>
        <v>3428.5714285714284</v>
      </c>
      <c r="I30" s="5">
        <f t="shared" si="6"/>
        <v>132.43243243243245</v>
      </c>
    </row>
    <row r="31" spans="1:9">
      <c r="A31" s="1" t="s">
        <v>15</v>
      </c>
      <c r="B31" s="4">
        <f t="shared" si="7"/>
        <v>37</v>
      </c>
      <c r="C31" s="1">
        <v>1</v>
      </c>
      <c r="D31" s="4">
        <f t="shared" si="1"/>
        <v>570.00000000000011</v>
      </c>
      <c r="E31" s="4">
        <f>E10/C10</f>
        <v>3.3</v>
      </c>
      <c r="F31" s="4">
        <f t="shared" si="3"/>
        <v>4.2</v>
      </c>
      <c r="G31" s="4"/>
      <c r="H31" s="4">
        <f t="shared" si="5"/>
        <v>2400</v>
      </c>
      <c r="I31" s="5">
        <f t="shared" si="6"/>
        <v>189.18918918918919</v>
      </c>
    </row>
    <row r="32" spans="1:9">
      <c r="A32" s="1" t="s">
        <v>16</v>
      </c>
      <c r="B32" s="4">
        <f t="shared" si="7"/>
        <v>29.838709677419352</v>
      </c>
      <c r="C32" s="1">
        <v>1</v>
      </c>
      <c r="D32" s="4">
        <f t="shared" si="1"/>
        <v>459.67741935483866</v>
      </c>
      <c r="E32" s="4">
        <f t="shared" si="2"/>
        <v>3.225806451612903</v>
      </c>
      <c r="F32" s="4">
        <f t="shared" si="3"/>
        <v>4.209677419354839</v>
      </c>
      <c r="G32" s="4"/>
      <c r="H32" s="4">
        <f t="shared" si="5"/>
        <v>1935.4838709677417</v>
      </c>
      <c r="I32" s="5">
        <f t="shared" si="6"/>
        <v>234.59459459459464</v>
      </c>
    </row>
    <row r="33" spans="1:9">
      <c r="A33" s="1" t="s">
        <v>17</v>
      </c>
      <c r="B33" s="4">
        <f t="shared" si="7"/>
        <v>24.666666666666668</v>
      </c>
      <c r="C33" s="1">
        <v>1</v>
      </c>
      <c r="D33" s="4">
        <f t="shared" si="1"/>
        <v>380</v>
      </c>
      <c r="E33" s="4">
        <f t="shared" si="2"/>
        <v>3.3333333333333335</v>
      </c>
      <c r="F33" s="4">
        <f t="shared" si="3"/>
        <v>4.2133333333333338</v>
      </c>
      <c r="G33" s="4"/>
      <c r="H33" s="4">
        <f t="shared" si="5"/>
        <v>1600</v>
      </c>
      <c r="I33" s="5">
        <f t="shared" si="6"/>
        <v>283.78378378378375</v>
      </c>
    </row>
    <row r="34" spans="1:9">
      <c r="A34" s="1" t="s">
        <v>18</v>
      </c>
      <c r="B34" s="4">
        <f t="shared" si="7"/>
        <v>20.555555555555557</v>
      </c>
      <c r="C34" s="1">
        <v>1</v>
      </c>
      <c r="D34" s="4">
        <f t="shared" si="1"/>
        <v>316.66666666666663</v>
      </c>
      <c r="E34" s="4">
        <f t="shared" si="2"/>
        <v>3.3333333333333335</v>
      </c>
      <c r="F34" s="4">
        <f t="shared" si="3"/>
        <v>3.1555555555555554</v>
      </c>
      <c r="G34" s="4"/>
      <c r="H34" s="4">
        <f t="shared" si="5"/>
        <v>1000</v>
      </c>
      <c r="I34" s="5">
        <f t="shared" si="6"/>
        <v>340.54054054054052</v>
      </c>
    </row>
    <row r="35" spans="1:9">
      <c r="A35" s="1" t="s">
        <v>19</v>
      </c>
      <c r="B35" s="4">
        <f t="shared" si="7"/>
        <v>15.416666666666666</v>
      </c>
      <c r="C35" s="1">
        <v>1</v>
      </c>
      <c r="D35" s="4">
        <f t="shared" si="1"/>
        <v>237.50000000000003</v>
      </c>
      <c r="E35" s="4">
        <f t="shared" si="2"/>
        <v>3.3333333333333335</v>
      </c>
      <c r="F35" s="4">
        <f t="shared" si="3"/>
        <v>3.1666666666666665</v>
      </c>
      <c r="G35" s="4"/>
      <c r="H35" s="4">
        <f t="shared" si="5"/>
        <v>750</v>
      </c>
      <c r="I35" s="5">
        <f t="shared" si="6"/>
        <v>454.05405405405406</v>
      </c>
    </row>
    <row r="36" spans="1:9">
      <c r="A36" s="1" t="s">
        <v>20</v>
      </c>
      <c r="B36" s="4">
        <f t="shared" si="7"/>
        <v>12.333333333333334</v>
      </c>
      <c r="C36" s="1">
        <v>1</v>
      </c>
      <c r="D36" s="4">
        <f t="shared" si="1"/>
        <v>190</v>
      </c>
      <c r="E36" s="4">
        <f t="shared" si="2"/>
        <v>3.3333333333333335</v>
      </c>
      <c r="F36" s="4">
        <f t="shared" si="3"/>
        <v>3.1599999999999997</v>
      </c>
      <c r="G36" s="4"/>
      <c r="H36" s="4">
        <f t="shared" si="5"/>
        <v>600</v>
      </c>
      <c r="I36" s="5">
        <f t="shared" si="6"/>
        <v>567.56756756756749</v>
      </c>
    </row>
    <row r="37" spans="1:9">
      <c r="A37" s="1" t="s">
        <v>21</v>
      </c>
      <c r="B37" s="4">
        <f t="shared" si="7"/>
        <v>10.277777777777779</v>
      </c>
      <c r="C37" s="1">
        <v>1</v>
      </c>
      <c r="D37" s="4">
        <f t="shared" si="1"/>
        <v>158.33333333333331</v>
      </c>
      <c r="E37" s="4">
        <f t="shared" si="2"/>
        <v>3.3333333333333335</v>
      </c>
      <c r="F37" s="4">
        <f t="shared" si="3"/>
        <v>3.161111111111111</v>
      </c>
      <c r="G37" s="4"/>
      <c r="H37" s="4">
        <f t="shared" si="5"/>
        <v>500</v>
      </c>
      <c r="I37" s="5">
        <f t="shared" si="6"/>
        <v>681.08108108108104</v>
      </c>
    </row>
    <row r="38" spans="1:9">
      <c r="A38" s="6" t="s">
        <v>22</v>
      </c>
      <c r="B38" s="7">
        <f t="shared" si="7"/>
        <v>8.8095238095238102</v>
      </c>
      <c r="C38" s="6">
        <v>1</v>
      </c>
      <c r="D38" s="7">
        <f t="shared" si="1"/>
        <v>135.71428571428572</v>
      </c>
      <c r="E38" s="7">
        <f t="shared" si="2"/>
        <v>3.3333333333333335</v>
      </c>
      <c r="F38" s="7">
        <f t="shared" si="3"/>
        <v>3.1619047619047622</v>
      </c>
      <c r="G38" s="7"/>
      <c r="H38" s="7">
        <f t="shared" si="5"/>
        <v>428.57142857142856</v>
      </c>
      <c r="I38" s="8">
        <f t="shared" si="6"/>
        <v>794.59459459459458</v>
      </c>
    </row>
    <row r="39" spans="1:9">
      <c r="A39" s="6" t="s">
        <v>23</v>
      </c>
      <c r="B39" s="7">
        <f t="shared" si="7"/>
        <v>7.708333333333333</v>
      </c>
      <c r="C39" s="6">
        <v>1</v>
      </c>
      <c r="D39" s="7">
        <f t="shared" si="1"/>
        <v>118.75000000000001</v>
      </c>
      <c r="E39" s="7">
        <f t="shared" si="2"/>
        <v>3.3333333333333335</v>
      </c>
      <c r="F39" s="7">
        <f t="shared" si="3"/>
        <v>3.1583333333333332</v>
      </c>
      <c r="G39" s="7"/>
      <c r="H39" s="7">
        <f t="shared" si="5"/>
        <v>375</v>
      </c>
      <c r="I39" s="8">
        <f t="shared" si="6"/>
        <v>908.10810810810813</v>
      </c>
    </row>
    <row r="40" spans="1:9">
      <c r="A40" s="6" t="s">
        <v>24</v>
      </c>
      <c r="B40" s="7">
        <f t="shared" si="7"/>
        <v>6.8518518518518521</v>
      </c>
      <c r="C40" s="6">
        <v>1</v>
      </c>
      <c r="D40" s="7">
        <f t="shared" si="1"/>
        <v>105.55555555555556</v>
      </c>
      <c r="E40" s="7">
        <f t="shared" si="2"/>
        <v>3.3333333333333335</v>
      </c>
      <c r="F40" s="7">
        <f t="shared" si="3"/>
        <v>3.159259259259259</v>
      </c>
      <c r="G40" s="7"/>
      <c r="H40" s="7">
        <f t="shared" si="5"/>
        <v>333.33333333333331</v>
      </c>
      <c r="I40" s="8">
        <f t="shared" si="6"/>
        <v>1021.6216216216217</v>
      </c>
    </row>
    <row r="41" spans="1:9">
      <c r="A41" s="6" t="s">
        <v>25</v>
      </c>
      <c r="B41" s="7">
        <f t="shared" si="7"/>
        <v>6.166666666666667</v>
      </c>
      <c r="C41" s="6">
        <v>1</v>
      </c>
      <c r="D41" s="7">
        <f t="shared" si="1"/>
        <v>95</v>
      </c>
      <c r="E41" s="7">
        <f t="shared" si="2"/>
        <v>3.3333333333333335</v>
      </c>
      <c r="F41" s="7">
        <f t="shared" si="3"/>
        <v>3.1599999999999997</v>
      </c>
      <c r="G41" s="7"/>
      <c r="H41" s="7">
        <f t="shared" si="5"/>
        <v>300</v>
      </c>
      <c r="I41" s="8">
        <f t="shared" si="6"/>
        <v>1135.135135135135</v>
      </c>
    </row>
    <row r="43" spans="1:9">
      <c r="A43" s="1" t="s">
        <v>0</v>
      </c>
      <c r="B43" s="1" t="s">
        <v>1</v>
      </c>
      <c r="C43" s="1" t="s">
        <v>2</v>
      </c>
      <c r="D43" s="1" t="s">
        <v>3</v>
      </c>
      <c r="E43" s="1" t="s">
        <v>4</v>
      </c>
      <c r="F43" s="1" t="s">
        <v>5</v>
      </c>
      <c r="G43" s="1" t="s">
        <v>6</v>
      </c>
      <c r="H43" s="1" t="s">
        <v>7</v>
      </c>
      <c r="I43" s="1" t="s">
        <v>27</v>
      </c>
    </row>
    <row r="44" spans="1:9">
      <c r="A44" s="6" t="s">
        <v>8</v>
      </c>
      <c r="B44" s="7">
        <v>10</v>
      </c>
      <c r="C44" s="6">
        <v>1</v>
      </c>
      <c r="D44" s="8">
        <v>100</v>
      </c>
      <c r="E44" s="7">
        <f>D23/100*E23</f>
        <v>4.5351473922902494</v>
      </c>
      <c r="F44" s="7">
        <v>1.8095238095238095</v>
      </c>
      <c r="G44" s="7">
        <v>14.285714285714286</v>
      </c>
      <c r="H44" s="7">
        <v>595.23809523809518</v>
      </c>
      <c r="I44" s="8">
        <v>735</v>
      </c>
    </row>
    <row r="45" spans="1:9">
      <c r="A45" s="1" t="s">
        <v>9</v>
      </c>
      <c r="B45" s="9">
        <v>10</v>
      </c>
      <c r="C45" s="1">
        <v>1</v>
      </c>
      <c r="D45" s="5">
        <v>100</v>
      </c>
      <c r="E45" s="9">
        <f t="shared" ref="E45:E62" si="8">D24/100*E24</f>
        <v>5.3240740740740744</v>
      </c>
      <c r="F45" s="4">
        <v>4.3555555555555561</v>
      </c>
      <c r="G45" s="4">
        <v>22.222222222222221</v>
      </c>
      <c r="H45" s="4">
        <v>555.55555555555554</v>
      </c>
      <c r="I45" s="5">
        <v>787.49999999999989</v>
      </c>
    </row>
    <row r="46" spans="1:9">
      <c r="A46" s="6" t="s">
        <v>10</v>
      </c>
      <c r="B46" s="7">
        <v>10</v>
      </c>
      <c r="C46" s="6">
        <v>1</v>
      </c>
      <c r="D46" s="8">
        <v>100</v>
      </c>
      <c r="E46" s="7">
        <f t="shared" si="8"/>
        <v>3.3055555555555558</v>
      </c>
      <c r="F46" s="7">
        <v>2.6133333333333337</v>
      </c>
      <c r="G46" s="7">
        <v>13.333333333333334</v>
      </c>
      <c r="H46" s="7">
        <v>323.33333333333331</v>
      </c>
      <c r="I46" s="8">
        <v>976.74418604651157</v>
      </c>
    </row>
    <row r="47" spans="1:9">
      <c r="A47" s="1" t="s">
        <v>11</v>
      </c>
      <c r="B47" s="9">
        <v>10</v>
      </c>
      <c r="C47" s="1">
        <v>1</v>
      </c>
      <c r="D47" s="5">
        <v>100</v>
      </c>
      <c r="E47" s="9">
        <f t="shared" si="8"/>
        <v>2.0740740740740744</v>
      </c>
      <c r="F47" s="4">
        <v>1.7422222222222223</v>
      </c>
      <c r="G47" s="4">
        <v>8.8888888888888893</v>
      </c>
      <c r="H47" s="4">
        <v>215.55555555555551</v>
      </c>
      <c r="I47" s="5">
        <v>1465.1162790697674</v>
      </c>
    </row>
    <row r="48" spans="1:9">
      <c r="A48" s="1" t="s">
        <v>11</v>
      </c>
      <c r="B48" s="9">
        <v>10</v>
      </c>
      <c r="C48" s="1">
        <v>1</v>
      </c>
      <c r="D48" s="5">
        <v>100</v>
      </c>
      <c r="E48" s="9">
        <f t="shared" si="8"/>
        <v>1.5</v>
      </c>
      <c r="F48" s="4">
        <v>1.7857142857142858</v>
      </c>
      <c r="G48" s="4">
        <v>5.7142857142857144</v>
      </c>
      <c r="H48" s="4">
        <v>138.57142857142856</v>
      </c>
      <c r="I48" s="5">
        <v>979.99999999999989</v>
      </c>
    </row>
    <row r="49" spans="1:9">
      <c r="A49" s="1" t="s">
        <v>11</v>
      </c>
      <c r="B49" s="9">
        <v>10</v>
      </c>
      <c r="C49" s="1">
        <v>1</v>
      </c>
      <c r="D49" s="5">
        <v>100</v>
      </c>
      <c r="E49" s="9">
        <f t="shared" si="8"/>
        <v>1.0657439446366783</v>
      </c>
      <c r="F49" s="4">
        <v>1.7647058823529411</v>
      </c>
      <c r="G49" s="4">
        <v>4.7058823529411766</v>
      </c>
      <c r="H49" s="4">
        <v>114.11764705882352</v>
      </c>
      <c r="I49" s="5">
        <v>915.38461538461547</v>
      </c>
    </row>
    <row r="50" spans="1:9">
      <c r="A50" s="6" t="s">
        <v>26</v>
      </c>
      <c r="B50" s="7">
        <v>10</v>
      </c>
      <c r="C50" s="6">
        <v>1</v>
      </c>
      <c r="D50" s="8">
        <v>100</v>
      </c>
      <c r="E50" s="7">
        <f t="shared" si="8"/>
        <v>3.84</v>
      </c>
      <c r="F50" s="7">
        <v>2.56</v>
      </c>
      <c r="G50" s="7">
        <v>10.44</v>
      </c>
      <c r="H50" s="7">
        <v>280</v>
      </c>
      <c r="I50" s="8">
        <v>546.875</v>
      </c>
    </row>
    <row r="51" spans="1:9">
      <c r="A51" s="1" t="s">
        <v>12</v>
      </c>
      <c r="B51" s="9">
        <v>10</v>
      </c>
      <c r="C51" s="1">
        <v>1</v>
      </c>
      <c r="D51" s="5">
        <v>100</v>
      </c>
      <c r="E51" s="9">
        <f>D30/100*E30</f>
        <v>26.755102040816329</v>
      </c>
      <c r="F51" s="4">
        <v>4.2</v>
      </c>
      <c r="G51" s="4"/>
      <c r="H51" s="4">
        <v>3428.5714285714284</v>
      </c>
      <c r="I51" s="5">
        <v>132.43243243243245</v>
      </c>
    </row>
    <row r="52" spans="1:9">
      <c r="A52" s="1" t="s">
        <v>15</v>
      </c>
      <c r="B52" s="9">
        <v>10</v>
      </c>
      <c r="C52" s="1">
        <v>1</v>
      </c>
      <c r="D52" s="5">
        <v>100</v>
      </c>
      <c r="E52" s="9">
        <f t="shared" si="8"/>
        <v>18.810000000000002</v>
      </c>
      <c r="F52" s="4">
        <v>4.2</v>
      </c>
      <c r="G52" s="4"/>
      <c r="H52" s="4">
        <v>2400</v>
      </c>
      <c r="I52" s="5">
        <v>189.18918918918919</v>
      </c>
    </row>
    <row r="53" spans="1:9">
      <c r="A53" s="1" t="s">
        <v>16</v>
      </c>
      <c r="B53" s="9">
        <v>10</v>
      </c>
      <c r="C53" s="1">
        <v>1</v>
      </c>
      <c r="D53" s="5">
        <v>100</v>
      </c>
      <c r="E53" s="9">
        <f t="shared" si="8"/>
        <v>14.828303850156086</v>
      </c>
      <c r="F53" s="4">
        <v>4.209677419354839</v>
      </c>
      <c r="G53" s="4"/>
      <c r="H53" s="4">
        <v>1935.4838709677417</v>
      </c>
      <c r="I53" s="5">
        <v>234.59459459459464</v>
      </c>
    </row>
    <row r="54" spans="1:9">
      <c r="A54" s="1" t="s">
        <v>17</v>
      </c>
      <c r="B54" s="9">
        <v>10</v>
      </c>
      <c r="C54" s="1">
        <v>1</v>
      </c>
      <c r="D54" s="5">
        <v>100</v>
      </c>
      <c r="E54" s="9">
        <f t="shared" si="8"/>
        <v>12.666666666666666</v>
      </c>
      <c r="F54" s="4">
        <v>4.2133333333333338</v>
      </c>
      <c r="G54" s="4"/>
      <c r="H54" s="4">
        <v>1600</v>
      </c>
      <c r="I54" s="5">
        <v>283.78378378378375</v>
      </c>
    </row>
    <row r="55" spans="1:9">
      <c r="A55" s="1" t="s">
        <v>18</v>
      </c>
      <c r="B55" s="9">
        <v>10</v>
      </c>
      <c r="C55" s="1">
        <v>1</v>
      </c>
      <c r="D55" s="5">
        <v>100</v>
      </c>
      <c r="E55" s="9">
        <f t="shared" si="8"/>
        <v>10.555555555555554</v>
      </c>
      <c r="F55" s="4">
        <v>3.1555555555555554</v>
      </c>
      <c r="G55" s="4"/>
      <c r="H55" s="4">
        <v>1000</v>
      </c>
      <c r="I55" s="5">
        <v>340.54054054054052</v>
      </c>
    </row>
    <row r="56" spans="1:9">
      <c r="A56" s="1" t="s">
        <v>19</v>
      </c>
      <c r="B56" s="9">
        <v>10</v>
      </c>
      <c r="C56" s="1">
        <v>1</v>
      </c>
      <c r="D56" s="5">
        <v>100</v>
      </c>
      <c r="E56" s="9">
        <f t="shared" si="8"/>
        <v>7.9166666666666687</v>
      </c>
      <c r="F56" s="4">
        <v>3.1666666666666665</v>
      </c>
      <c r="G56" s="4"/>
      <c r="H56" s="4">
        <v>750</v>
      </c>
      <c r="I56" s="5">
        <v>454.05405405405406</v>
      </c>
    </row>
    <row r="57" spans="1:9">
      <c r="A57" s="1" t="s">
        <v>20</v>
      </c>
      <c r="B57" s="9">
        <v>10</v>
      </c>
      <c r="C57" s="1">
        <v>1</v>
      </c>
      <c r="D57" s="5">
        <v>100</v>
      </c>
      <c r="E57" s="9">
        <f t="shared" si="8"/>
        <v>6.333333333333333</v>
      </c>
      <c r="F57" s="4">
        <v>3.1599999999999997</v>
      </c>
      <c r="G57" s="4"/>
      <c r="H57" s="4">
        <v>600</v>
      </c>
      <c r="I57" s="5">
        <v>567.56756756756749</v>
      </c>
    </row>
    <row r="58" spans="1:9">
      <c r="A58" s="1" t="s">
        <v>21</v>
      </c>
      <c r="B58" s="9">
        <v>10</v>
      </c>
      <c r="C58" s="1">
        <v>1</v>
      </c>
      <c r="D58" s="5">
        <v>100</v>
      </c>
      <c r="E58" s="9">
        <f t="shared" si="8"/>
        <v>5.2777777777777768</v>
      </c>
      <c r="F58" s="4">
        <v>3.161111111111111</v>
      </c>
      <c r="G58" s="4"/>
      <c r="H58" s="4">
        <v>500</v>
      </c>
      <c r="I58" s="5">
        <v>681.08108108108104</v>
      </c>
    </row>
    <row r="59" spans="1:9">
      <c r="A59" s="6" t="s">
        <v>22</v>
      </c>
      <c r="B59" s="7">
        <v>10</v>
      </c>
      <c r="C59" s="6">
        <v>1</v>
      </c>
      <c r="D59" s="8">
        <v>100</v>
      </c>
      <c r="E59" s="7">
        <f t="shared" si="8"/>
        <v>4.5238095238095246</v>
      </c>
      <c r="F59" s="7">
        <v>3.1619047619047622</v>
      </c>
      <c r="G59" s="7"/>
      <c r="H59" s="7">
        <v>428.57142857142856</v>
      </c>
      <c r="I59" s="8">
        <v>794.59459459459458</v>
      </c>
    </row>
    <row r="60" spans="1:9">
      <c r="A60" s="6" t="s">
        <v>23</v>
      </c>
      <c r="B60" s="7">
        <v>10</v>
      </c>
      <c r="C60" s="6">
        <v>1</v>
      </c>
      <c r="D60" s="8">
        <v>100</v>
      </c>
      <c r="E60" s="7">
        <f t="shared" si="8"/>
        <v>3.9583333333333344</v>
      </c>
      <c r="F60" s="7">
        <v>3.1583333333333332</v>
      </c>
      <c r="G60" s="7"/>
      <c r="H60" s="7">
        <v>375</v>
      </c>
      <c r="I60" s="8">
        <v>908.10810810810813</v>
      </c>
    </row>
    <row r="61" spans="1:9">
      <c r="A61" s="6" t="s">
        <v>24</v>
      </c>
      <c r="B61" s="7">
        <v>10</v>
      </c>
      <c r="C61" s="6">
        <v>1</v>
      </c>
      <c r="D61" s="8">
        <v>100</v>
      </c>
      <c r="E61" s="7">
        <f t="shared" si="8"/>
        <v>3.5185185185185186</v>
      </c>
      <c r="F61" s="7">
        <v>3.159259259259259</v>
      </c>
      <c r="G61" s="7"/>
      <c r="H61" s="7">
        <v>333.33333333333331</v>
      </c>
      <c r="I61" s="8">
        <v>1021.6216216216217</v>
      </c>
    </row>
    <row r="62" spans="1:9">
      <c r="A62" s="6" t="s">
        <v>25</v>
      </c>
      <c r="B62" s="7">
        <v>10</v>
      </c>
      <c r="C62" s="6">
        <v>1</v>
      </c>
      <c r="D62" s="8">
        <v>100</v>
      </c>
      <c r="E62" s="7">
        <f t="shared" si="8"/>
        <v>3.1666666666666665</v>
      </c>
      <c r="F62" s="7">
        <v>3.1599999999999997</v>
      </c>
      <c r="G62" s="7"/>
      <c r="H62" s="7">
        <v>300</v>
      </c>
      <c r="I62" s="8">
        <v>1135.135135135135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M66"/>
  <sheetViews>
    <sheetView tabSelected="1" topLeftCell="A42" workbookViewId="0">
      <selection activeCell="H70" sqref="H70"/>
    </sheetView>
  </sheetViews>
  <sheetFormatPr defaultRowHeight="11.25" customHeight="1"/>
  <cols>
    <col min="1" max="1" width="22.140625" style="40" customWidth="1"/>
    <col min="2" max="2" width="6.7109375" customWidth="1"/>
    <col min="3" max="3" width="7.7109375" customWidth="1"/>
    <col min="4" max="4" width="9.42578125" style="11" customWidth="1"/>
    <col min="5" max="5" width="9" customWidth="1"/>
    <col min="6" max="6" width="7.7109375" customWidth="1"/>
    <col min="7" max="7" width="8.140625" customWidth="1"/>
    <col min="8" max="8" width="11.7109375" customWidth="1"/>
    <col min="9" max="9" width="10.85546875" customWidth="1"/>
    <col min="10" max="10" width="7.28515625" customWidth="1"/>
    <col min="11" max="11" width="7.42578125" customWidth="1"/>
    <col min="12" max="12" width="11.140625" customWidth="1"/>
    <col min="13" max="13" width="13" customWidth="1"/>
  </cols>
  <sheetData>
    <row r="1" spans="1:13" ht="18" customHeight="1">
      <c r="A1" s="82" t="s">
        <v>33</v>
      </c>
      <c r="B1" s="83"/>
      <c r="C1" s="83"/>
      <c r="D1" s="83"/>
      <c r="E1" s="83"/>
      <c r="F1" s="83"/>
      <c r="G1" s="84"/>
      <c r="H1" s="85" t="s">
        <v>35</v>
      </c>
      <c r="I1" s="86"/>
      <c r="J1" s="86"/>
      <c r="K1" s="86"/>
      <c r="L1" s="86"/>
    </row>
    <row r="2" spans="1:13" s="10" customFormat="1" ht="64.5" customHeight="1">
      <c r="A2" s="16" t="s">
        <v>0</v>
      </c>
      <c r="B2" s="16" t="s">
        <v>43</v>
      </c>
      <c r="C2" s="16" t="s">
        <v>42</v>
      </c>
      <c r="D2" s="17" t="s">
        <v>41</v>
      </c>
      <c r="E2" s="16" t="s">
        <v>28</v>
      </c>
      <c r="F2" s="16" t="s">
        <v>39</v>
      </c>
      <c r="G2" s="16" t="s">
        <v>40</v>
      </c>
      <c r="H2" s="23" t="s">
        <v>34</v>
      </c>
      <c r="I2" s="24" t="s">
        <v>239</v>
      </c>
      <c r="J2" s="24" t="s">
        <v>241</v>
      </c>
      <c r="K2" s="24" t="s">
        <v>240</v>
      </c>
      <c r="L2" s="24" t="s">
        <v>242</v>
      </c>
      <c r="M2" s="24" t="s">
        <v>243</v>
      </c>
    </row>
    <row r="3" spans="1:13" ht="11.25" customHeight="1">
      <c r="A3" s="18" t="s">
        <v>8</v>
      </c>
      <c r="B3" s="12">
        <v>200</v>
      </c>
      <c r="C3" s="12">
        <v>21</v>
      </c>
      <c r="D3" s="13">
        <v>10000</v>
      </c>
      <c r="E3" s="12">
        <v>20</v>
      </c>
      <c r="F3" s="12">
        <v>38</v>
      </c>
      <c r="G3" s="14">
        <v>12.5</v>
      </c>
      <c r="H3" s="15">
        <f>E3*D3</f>
        <v>200000</v>
      </c>
      <c r="I3" s="25">
        <f>E3/(C3*1000)</f>
        <v>9.5238095238095238E-4</v>
      </c>
      <c r="J3" s="42">
        <f t="shared" ref="J3:J34" si="0">B3/(C3*1000/B3)</f>
        <v>1.9047619047619047</v>
      </c>
      <c r="K3" s="26">
        <f t="shared" ref="K3:K34" si="1">(D3/100)*E3</f>
        <v>2000</v>
      </c>
      <c r="L3" s="42">
        <f>C3*1000/E3</f>
        <v>1050</v>
      </c>
      <c r="M3" s="42">
        <f>K3*100/(C3*1000)</f>
        <v>9.5238095238095237</v>
      </c>
    </row>
    <row r="4" spans="1:13" ht="11.25" customHeight="1">
      <c r="A4" s="18" t="s">
        <v>29</v>
      </c>
      <c r="B4" s="12">
        <v>160</v>
      </c>
      <c r="C4" s="12">
        <v>18</v>
      </c>
      <c r="D4" s="13">
        <v>2500</v>
      </c>
      <c r="E4" s="12">
        <v>69</v>
      </c>
      <c r="F4" s="12">
        <v>78.400000000000006</v>
      </c>
      <c r="G4" s="14">
        <v>10</v>
      </c>
      <c r="H4" s="15">
        <f t="shared" ref="H4:H66" si="2">E4*D4</f>
        <v>172500</v>
      </c>
      <c r="I4" s="25">
        <f t="shared" ref="I4:I66" si="3">E4/(C4*1000)</f>
        <v>3.8333333333333331E-3</v>
      </c>
      <c r="J4" s="42">
        <f t="shared" si="0"/>
        <v>1.4222222222222223</v>
      </c>
      <c r="K4" s="26">
        <f t="shared" si="1"/>
        <v>1725</v>
      </c>
      <c r="L4" s="42">
        <f t="shared" ref="L4:L66" si="4">C4*1000/E4</f>
        <v>260.86956521739131</v>
      </c>
      <c r="M4" s="42">
        <f t="shared" ref="M4:M66" si="5">K4*100/(C4*1000)</f>
        <v>9.5833333333333339</v>
      </c>
    </row>
    <row r="5" spans="1:13" ht="11.25" customHeight="1">
      <c r="A5" s="18" t="s">
        <v>30</v>
      </c>
      <c r="B5" s="12">
        <v>215</v>
      </c>
      <c r="C5" s="12">
        <v>30</v>
      </c>
      <c r="D5" s="13">
        <v>3500</v>
      </c>
      <c r="E5" s="12">
        <v>85</v>
      </c>
      <c r="F5" s="12">
        <v>78.400000000000006</v>
      </c>
      <c r="G5" s="14">
        <v>9.6999999999999993</v>
      </c>
      <c r="H5" s="15">
        <f t="shared" si="2"/>
        <v>297500</v>
      </c>
      <c r="I5" s="25">
        <f t="shared" si="3"/>
        <v>2.8333333333333335E-3</v>
      </c>
      <c r="J5" s="42">
        <f t="shared" si="0"/>
        <v>1.5408333333333335</v>
      </c>
      <c r="K5" s="26">
        <f t="shared" si="1"/>
        <v>2975</v>
      </c>
      <c r="L5" s="42">
        <f t="shared" si="4"/>
        <v>352.94117647058823</v>
      </c>
      <c r="M5" s="42">
        <f t="shared" si="5"/>
        <v>9.9166666666666661</v>
      </c>
    </row>
    <row r="6" spans="1:13" ht="11.25" customHeight="1">
      <c r="A6" s="18" t="s">
        <v>31</v>
      </c>
      <c r="B6" s="12">
        <v>215</v>
      </c>
      <c r="C6" s="12">
        <v>45</v>
      </c>
      <c r="D6" s="13">
        <v>3500</v>
      </c>
      <c r="E6" s="12">
        <v>120</v>
      </c>
      <c r="F6" s="12">
        <v>78.400000000000006</v>
      </c>
      <c r="G6" s="14">
        <v>9.6999999999999993</v>
      </c>
      <c r="H6" s="15">
        <f t="shared" si="2"/>
        <v>420000</v>
      </c>
      <c r="I6" s="25">
        <f>E6/(C6*1000)</f>
        <v>2.6666666666666666E-3</v>
      </c>
      <c r="J6" s="42">
        <f t="shared" si="0"/>
        <v>1.0272222222222223</v>
      </c>
      <c r="K6" s="26">
        <f t="shared" si="1"/>
        <v>4200</v>
      </c>
      <c r="L6" s="42">
        <f>C6*1000/E6</f>
        <v>375</v>
      </c>
      <c r="M6" s="42">
        <f t="shared" si="5"/>
        <v>9.3333333333333339</v>
      </c>
    </row>
    <row r="7" spans="1:13" ht="11.25" customHeight="1">
      <c r="A7" s="18" t="s">
        <v>31</v>
      </c>
      <c r="B7" s="12">
        <v>500</v>
      </c>
      <c r="C7" s="12">
        <v>70</v>
      </c>
      <c r="D7" s="13">
        <v>3500</v>
      </c>
      <c r="E7" s="12">
        <v>210</v>
      </c>
      <c r="F7" s="12">
        <v>125</v>
      </c>
      <c r="G7" s="14">
        <v>9.6999999999999993</v>
      </c>
      <c r="H7" s="15">
        <f t="shared" si="2"/>
        <v>735000</v>
      </c>
      <c r="I7" s="25">
        <f t="shared" si="3"/>
        <v>3.0000000000000001E-3</v>
      </c>
      <c r="J7" s="42">
        <f t="shared" si="0"/>
        <v>3.5714285714285716</v>
      </c>
      <c r="K7" s="26">
        <f t="shared" si="1"/>
        <v>7350</v>
      </c>
      <c r="L7" s="42">
        <f t="shared" si="4"/>
        <v>333.33333333333331</v>
      </c>
      <c r="M7" s="42">
        <f t="shared" si="5"/>
        <v>10.5</v>
      </c>
    </row>
    <row r="8" spans="1:13" ht="11.25" customHeight="1">
      <c r="A8" s="18" t="s">
        <v>31</v>
      </c>
      <c r="B8" s="12">
        <v>650</v>
      </c>
      <c r="C8" s="12">
        <v>85</v>
      </c>
      <c r="D8" s="13">
        <v>3500</v>
      </c>
      <c r="E8" s="12">
        <v>220</v>
      </c>
      <c r="F8" s="12">
        <v>150</v>
      </c>
      <c r="G8" s="14">
        <v>9.6999999999999993</v>
      </c>
      <c r="H8" s="15">
        <f t="shared" si="2"/>
        <v>770000</v>
      </c>
      <c r="I8" s="25">
        <f t="shared" si="3"/>
        <v>2.5882352941176473E-3</v>
      </c>
      <c r="J8" s="42">
        <f t="shared" si="0"/>
        <v>4.9705882352941178</v>
      </c>
      <c r="K8" s="26">
        <f t="shared" si="1"/>
        <v>7700</v>
      </c>
      <c r="L8" s="42">
        <f t="shared" si="4"/>
        <v>386.36363636363637</v>
      </c>
      <c r="M8" s="42">
        <f t="shared" si="5"/>
        <v>9.0588235294117645</v>
      </c>
    </row>
    <row r="9" spans="1:13" ht="11.25" customHeight="1">
      <c r="A9" s="18" t="s">
        <v>32</v>
      </c>
      <c r="B9" s="12">
        <v>320</v>
      </c>
      <c r="C9" s="12">
        <v>25</v>
      </c>
      <c r="D9" s="13">
        <v>1920</v>
      </c>
      <c r="E9" s="12">
        <v>125</v>
      </c>
      <c r="F9" s="12">
        <v>64</v>
      </c>
      <c r="G9" s="14">
        <v>7</v>
      </c>
      <c r="H9" s="15">
        <f t="shared" si="2"/>
        <v>240000</v>
      </c>
      <c r="I9" s="25">
        <f t="shared" si="3"/>
        <v>5.0000000000000001E-3</v>
      </c>
      <c r="J9" s="42">
        <f t="shared" si="0"/>
        <v>4.0960000000000001</v>
      </c>
      <c r="K9" s="26">
        <f t="shared" si="1"/>
        <v>2400</v>
      </c>
      <c r="L9" s="42">
        <f t="shared" si="4"/>
        <v>200</v>
      </c>
      <c r="M9" s="42">
        <f t="shared" si="5"/>
        <v>9.6</v>
      </c>
    </row>
    <row r="10" spans="1:13" ht="11.25" customHeight="1">
      <c r="A10" s="18" t="s">
        <v>12</v>
      </c>
      <c r="B10" s="12">
        <v>185</v>
      </c>
      <c r="C10" s="12">
        <v>3.5</v>
      </c>
      <c r="D10" s="13">
        <v>2850</v>
      </c>
      <c r="E10" s="13">
        <v>11.5</v>
      </c>
      <c r="F10" s="12">
        <v>14.7</v>
      </c>
      <c r="G10" s="14">
        <v>12</v>
      </c>
      <c r="H10" s="15">
        <f t="shared" si="2"/>
        <v>32775</v>
      </c>
      <c r="I10" s="25">
        <f t="shared" si="3"/>
        <v>3.2857142857142859E-3</v>
      </c>
      <c r="J10" s="42">
        <f t="shared" si="0"/>
        <v>9.7785714285714285</v>
      </c>
      <c r="K10" s="26">
        <f t="shared" si="1"/>
        <v>327.75</v>
      </c>
      <c r="L10" s="42">
        <f t="shared" si="4"/>
        <v>304.3478260869565</v>
      </c>
      <c r="M10" s="42">
        <f t="shared" si="5"/>
        <v>9.3642857142857139</v>
      </c>
    </row>
    <row r="11" spans="1:13" ht="11.25" customHeight="1">
      <c r="A11" s="18" t="s">
        <v>15</v>
      </c>
      <c r="B11" s="12">
        <v>185</v>
      </c>
      <c r="C11" s="12">
        <v>5</v>
      </c>
      <c r="D11" s="13">
        <v>2850</v>
      </c>
      <c r="E11" s="12">
        <v>16.5</v>
      </c>
      <c r="F11" s="12">
        <v>21</v>
      </c>
      <c r="G11" s="14">
        <v>12</v>
      </c>
      <c r="H11" s="15">
        <f t="shared" si="2"/>
        <v>47025</v>
      </c>
      <c r="I11" s="25">
        <f t="shared" si="3"/>
        <v>3.3E-3</v>
      </c>
      <c r="J11" s="42">
        <f t="shared" si="0"/>
        <v>6.8449999999999998</v>
      </c>
      <c r="K11" s="26">
        <f t="shared" si="1"/>
        <v>470.25</v>
      </c>
      <c r="L11" s="42">
        <f t="shared" si="4"/>
        <v>303.030303030303</v>
      </c>
      <c r="M11" s="42">
        <f t="shared" si="5"/>
        <v>9.4049999999999994</v>
      </c>
    </row>
    <row r="12" spans="1:13" ht="11.25" customHeight="1">
      <c r="A12" s="18" t="s">
        <v>16</v>
      </c>
      <c r="B12" s="12">
        <v>185</v>
      </c>
      <c r="C12" s="12">
        <v>6.2</v>
      </c>
      <c r="D12" s="13">
        <v>2850</v>
      </c>
      <c r="E12" s="12">
        <v>20</v>
      </c>
      <c r="F12" s="12">
        <v>26.1</v>
      </c>
      <c r="G12" s="14">
        <v>12</v>
      </c>
      <c r="H12" s="15">
        <f t="shared" si="2"/>
        <v>57000</v>
      </c>
      <c r="I12" s="25">
        <f t="shared" si="3"/>
        <v>3.2258064516129032E-3</v>
      </c>
      <c r="J12" s="42">
        <f t="shared" si="0"/>
        <v>5.5201612903225801</v>
      </c>
      <c r="K12" s="26">
        <f t="shared" si="1"/>
        <v>570</v>
      </c>
      <c r="L12" s="42">
        <f t="shared" si="4"/>
        <v>310</v>
      </c>
      <c r="M12" s="42">
        <f t="shared" si="5"/>
        <v>9.193548387096774</v>
      </c>
    </row>
    <row r="13" spans="1:13" ht="11.25" customHeight="1">
      <c r="A13" s="18" t="s">
        <v>17</v>
      </c>
      <c r="B13" s="12">
        <v>185</v>
      </c>
      <c r="C13" s="12">
        <v>7.5</v>
      </c>
      <c r="D13" s="13">
        <v>2850</v>
      </c>
      <c r="E13" s="12">
        <v>25</v>
      </c>
      <c r="F13" s="12">
        <v>31.6</v>
      </c>
      <c r="G13" s="14">
        <v>12</v>
      </c>
      <c r="H13" s="15">
        <f t="shared" si="2"/>
        <v>71250</v>
      </c>
      <c r="I13" s="25">
        <f t="shared" si="3"/>
        <v>3.3333333333333335E-3</v>
      </c>
      <c r="J13" s="42">
        <f t="shared" si="0"/>
        <v>4.5633333333333335</v>
      </c>
      <c r="K13" s="26">
        <f t="shared" si="1"/>
        <v>712.5</v>
      </c>
      <c r="L13" s="42">
        <f t="shared" si="4"/>
        <v>300</v>
      </c>
      <c r="M13" s="42">
        <f t="shared" si="5"/>
        <v>9.5</v>
      </c>
    </row>
    <row r="14" spans="1:13" ht="11.25" customHeight="1">
      <c r="A14" s="18" t="s">
        <v>18</v>
      </c>
      <c r="B14" s="12">
        <v>185</v>
      </c>
      <c r="C14" s="12">
        <v>9</v>
      </c>
      <c r="D14" s="13">
        <v>2850</v>
      </c>
      <c r="E14" s="12">
        <v>30</v>
      </c>
      <c r="F14" s="12">
        <v>28.4</v>
      </c>
      <c r="G14" s="14">
        <v>9</v>
      </c>
      <c r="H14" s="15">
        <f t="shared" si="2"/>
        <v>85500</v>
      </c>
      <c r="I14" s="25">
        <f t="shared" si="3"/>
        <v>3.3333333333333335E-3</v>
      </c>
      <c r="J14" s="42">
        <f t="shared" si="0"/>
        <v>3.802777777777778</v>
      </c>
      <c r="K14" s="26">
        <f t="shared" si="1"/>
        <v>855</v>
      </c>
      <c r="L14" s="42">
        <f t="shared" si="4"/>
        <v>300</v>
      </c>
      <c r="M14" s="42">
        <f t="shared" si="5"/>
        <v>9.5</v>
      </c>
    </row>
    <row r="15" spans="1:13" ht="11.25" customHeight="1">
      <c r="A15" s="18" t="s">
        <v>19</v>
      </c>
      <c r="B15" s="12">
        <v>185</v>
      </c>
      <c r="C15" s="12">
        <v>12</v>
      </c>
      <c r="D15" s="13">
        <v>2850</v>
      </c>
      <c r="E15" s="12">
        <v>40</v>
      </c>
      <c r="F15" s="12">
        <v>38</v>
      </c>
      <c r="G15" s="14">
        <v>9</v>
      </c>
      <c r="H15" s="15">
        <f t="shared" si="2"/>
        <v>114000</v>
      </c>
      <c r="I15" s="25">
        <f t="shared" si="3"/>
        <v>3.3333333333333335E-3</v>
      </c>
      <c r="J15" s="42">
        <f t="shared" si="0"/>
        <v>2.8520833333333333</v>
      </c>
      <c r="K15" s="26">
        <f t="shared" si="1"/>
        <v>1140</v>
      </c>
      <c r="L15" s="42">
        <f t="shared" si="4"/>
        <v>300</v>
      </c>
      <c r="M15" s="42">
        <f t="shared" si="5"/>
        <v>9.5</v>
      </c>
    </row>
    <row r="16" spans="1:13" ht="11.25" customHeight="1">
      <c r="A16" s="18" t="s">
        <v>20</v>
      </c>
      <c r="B16" s="12">
        <v>185</v>
      </c>
      <c r="C16" s="12">
        <v>15</v>
      </c>
      <c r="D16" s="13">
        <v>2850</v>
      </c>
      <c r="E16" s="12">
        <v>50</v>
      </c>
      <c r="F16" s="12">
        <v>47.4</v>
      </c>
      <c r="G16" s="14">
        <v>9</v>
      </c>
      <c r="H16" s="15">
        <f t="shared" si="2"/>
        <v>142500</v>
      </c>
      <c r="I16" s="25">
        <f t="shared" si="3"/>
        <v>3.3333333333333335E-3</v>
      </c>
      <c r="J16" s="42">
        <f t="shared" si="0"/>
        <v>2.2816666666666667</v>
      </c>
      <c r="K16" s="26">
        <f t="shared" si="1"/>
        <v>1425</v>
      </c>
      <c r="L16" s="42">
        <f t="shared" si="4"/>
        <v>300</v>
      </c>
      <c r="M16" s="42">
        <f t="shared" si="5"/>
        <v>9.5</v>
      </c>
    </row>
    <row r="17" spans="1:13" ht="11.25" customHeight="1">
      <c r="A17" s="18" t="s">
        <v>21</v>
      </c>
      <c r="B17" s="12">
        <v>185</v>
      </c>
      <c r="C17" s="12">
        <v>18</v>
      </c>
      <c r="D17" s="13">
        <v>2850</v>
      </c>
      <c r="E17" s="12">
        <v>60</v>
      </c>
      <c r="F17" s="12">
        <v>56.9</v>
      </c>
      <c r="G17" s="14">
        <v>9</v>
      </c>
      <c r="H17" s="15">
        <f t="shared" si="2"/>
        <v>171000</v>
      </c>
      <c r="I17" s="25">
        <f t="shared" si="3"/>
        <v>3.3333333333333335E-3</v>
      </c>
      <c r="J17" s="42">
        <f t="shared" si="0"/>
        <v>1.901388888888889</v>
      </c>
      <c r="K17" s="26">
        <f t="shared" si="1"/>
        <v>1710</v>
      </c>
      <c r="L17" s="42">
        <f t="shared" si="4"/>
        <v>300</v>
      </c>
      <c r="M17" s="42">
        <f t="shared" si="5"/>
        <v>9.5</v>
      </c>
    </row>
    <row r="18" spans="1:13" ht="11.25" customHeight="1">
      <c r="A18" s="19" t="s">
        <v>22</v>
      </c>
      <c r="B18" s="20">
        <v>185</v>
      </c>
      <c r="C18" s="20">
        <v>21</v>
      </c>
      <c r="D18" s="21">
        <v>2850</v>
      </c>
      <c r="E18" s="20">
        <v>70</v>
      </c>
      <c r="F18" s="20">
        <v>66.400000000000006</v>
      </c>
      <c r="G18" s="22">
        <v>9</v>
      </c>
      <c r="H18" s="15">
        <f t="shared" si="2"/>
        <v>199500</v>
      </c>
      <c r="I18" s="25">
        <f t="shared" si="3"/>
        <v>3.3333333333333335E-3</v>
      </c>
      <c r="J18" s="42">
        <f t="shared" si="0"/>
        <v>1.6297619047619047</v>
      </c>
      <c r="K18" s="26">
        <f t="shared" si="1"/>
        <v>1995</v>
      </c>
      <c r="L18" s="42">
        <f t="shared" si="4"/>
        <v>300</v>
      </c>
      <c r="M18" s="42">
        <f t="shared" si="5"/>
        <v>9.5</v>
      </c>
    </row>
    <row r="19" spans="1:13" ht="11.25" customHeight="1">
      <c r="A19" s="18" t="s">
        <v>23</v>
      </c>
      <c r="B19" s="12">
        <v>185</v>
      </c>
      <c r="C19" s="12">
        <v>24</v>
      </c>
      <c r="D19" s="13">
        <v>2850</v>
      </c>
      <c r="E19" s="12">
        <v>80</v>
      </c>
      <c r="F19" s="12">
        <v>75.8</v>
      </c>
      <c r="G19" s="14">
        <v>9</v>
      </c>
      <c r="H19" s="15">
        <f t="shared" si="2"/>
        <v>228000</v>
      </c>
      <c r="I19" s="25">
        <f t="shared" si="3"/>
        <v>3.3333333333333335E-3</v>
      </c>
      <c r="J19" s="42">
        <f t="shared" si="0"/>
        <v>1.4260416666666667</v>
      </c>
      <c r="K19" s="26">
        <f t="shared" si="1"/>
        <v>2280</v>
      </c>
      <c r="L19" s="42">
        <f t="shared" si="4"/>
        <v>300</v>
      </c>
      <c r="M19" s="42">
        <f t="shared" si="5"/>
        <v>9.5</v>
      </c>
    </row>
    <row r="20" spans="1:13" ht="11.25" customHeight="1">
      <c r="A20" s="18" t="s">
        <v>24</v>
      </c>
      <c r="B20" s="12">
        <v>185</v>
      </c>
      <c r="C20" s="12">
        <v>27</v>
      </c>
      <c r="D20" s="13">
        <v>2850</v>
      </c>
      <c r="E20" s="12">
        <v>90</v>
      </c>
      <c r="F20" s="12">
        <v>85.3</v>
      </c>
      <c r="G20" s="14">
        <v>9</v>
      </c>
      <c r="H20" s="15">
        <f t="shared" si="2"/>
        <v>256500</v>
      </c>
      <c r="I20" s="25">
        <f t="shared" si="3"/>
        <v>3.3333333333333335E-3</v>
      </c>
      <c r="J20" s="42">
        <f t="shared" si="0"/>
        <v>1.2675925925925926</v>
      </c>
      <c r="K20" s="26">
        <f t="shared" si="1"/>
        <v>2565</v>
      </c>
      <c r="L20" s="42">
        <f t="shared" si="4"/>
        <v>300</v>
      </c>
      <c r="M20" s="42">
        <f t="shared" si="5"/>
        <v>9.5</v>
      </c>
    </row>
    <row r="21" spans="1:13" ht="11.25" customHeight="1">
      <c r="A21" s="18" t="s">
        <v>25</v>
      </c>
      <c r="B21" s="12">
        <v>185</v>
      </c>
      <c r="C21" s="12">
        <v>30</v>
      </c>
      <c r="D21" s="13">
        <v>2850</v>
      </c>
      <c r="E21" s="12">
        <v>100</v>
      </c>
      <c r="F21" s="12">
        <v>94.8</v>
      </c>
      <c r="G21" s="14">
        <v>9</v>
      </c>
      <c r="H21" s="15">
        <f t="shared" si="2"/>
        <v>285000</v>
      </c>
      <c r="I21" s="25">
        <f t="shared" si="3"/>
        <v>3.3333333333333335E-3</v>
      </c>
      <c r="J21" s="42">
        <f t="shared" si="0"/>
        <v>1.1408333333333334</v>
      </c>
      <c r="K21" s="26">
        <f t="shared" si="1"/>
        <v>2850</v>
      </c>
      <c r="L21" s="42">
        <f t="shared" si="4"/>
        <v>300</v>
      </c>
      <c r="M21" s="42">
        <f t="shared" si="5"/>
        <v>9.5</v>
      </c>
    </row>
    <row r="22" spans="1:13" ht="11.25" customHeight="1">
      <c r="A22" s="38" t="s">
        <v>37</v>
      </c>
      <c r="B22" s="29">
        <v>40</v>
      </c>
      <c r="C22" s="29">
        <v>3.4</v>
      </c>
      <c r="D22" s="30">
        <v>2650</v>
      </c>
      <c r="E22" s="29">
        <v>40</v>
      </c>
      <c r="F22" s="31" t="s">
        <v>38</v>
      </c>
      <c r="G22" s="29"/>
      <c r="H22" s="15">
        <f t="shared" si="2"/>
        <v>106000</v>
      </c>
      <c r="I22" s="25">
        <f t="shared" si="3"/>
        <v>1.1764705882352941E-2</v>
      </c>
      <c r="J22" s="42">
        <f t="shared" si="0"/>
        <v>0.47058823529411764</v>
      </c>
      <c r="K22" s="26">
        <f t="shared" si="1"/>
        <v>1060</v>
      </c>
      <c r="L22" s="42">
        <f t="shared" si="4"/>
        <v>85</v>
      </c>
      <c r="M22" s="43">
        <f t="shared" si="5"/>
        <v>31.176470588235293</v>
      </c>
    </row>
    <row r="23" spans="1:13" ht="11.25" customHeight="1">
      <c r="A23" s="39" t="s">
        <v>37</v>
      </c>
      <c r="B23" s="32">
        <v>40</v>
      </c>
      <c r="C23" s="34">
        <v>3.5</v>
      </c>
      <c r="D23" s="33">
        <v>1450</v>
      </c>
      <c r="E23" s="32">
        <v>108</v>
      </c>
      <c r="F23" s="32"/>
      <c r="G23" s="32"/>
      <c r="H23" s="15">
        <f t="shared" si="2"/>
        <v>156600</v>
      </c>
      <c r="I23" s="25">
        <f t="shared" si="3"/>
        <v>3.0857142857142857E-2</v>
      </c>
      <c r="J23" s="42">
        <f t="shared" si="0"/>
        <v>0.45714285714285713</v>
      </c>
      <c r="K23" s="26">
        <f t="shared" si="1"/>
        <v>1566</v>
      </c>
      <c r="L23" s="42">
        <f t="shared" si="4"/>
        <v>32.407407407407405</v>
      </c>
      <c r="M23" s="43">
        <f t="shared" si="5"/>
        <v>44.74285714285714</v>
      </c>
    </row>
    <row r="24" spans="1:13" ht="11.25" customHeight="1">
      <c r="A24" s="38" t="s">
        <v>55</v>
      </c>
      <c r="B24" s="29">
        <v>27</v>
      </c>
      <c r="C24" s="29">
        <v>1.23E-2</v>
      </c>
      <c r="D24" s="30">
        <v>6000</v>
      </c>
      <c r="E24" s="29">
        <v>1.9599999999999999E-2</v>
      </c>
      <c r="F24" s="29"/>
      <c r="G24" s="29"/>
      <c r="H24" s="15">
        <f t="shared" si="2"/>
        <v>117.6</v>
      </c>
      <c r="I24" s="25">
        <f t="shared" si="3"/>
        <v>1.5934959349593494E-3</v>
      </c>
      <c r="J24" s="42">
        <f t="shared" si="0"/>
        <v>59.26829268292682</v>
      </c>
      <c r="K24" s="26">
        <f t="shared" si="1"/>
        <v>1.1759999999999999</v>
      </c>
      <c r="L24" s="42">
        <f t="shared" si="4"/>
        <v>627.55102040816337</v>
      </c>
      <c r="M24" s="42">
        <f t="shared" si="5"/>
        <v>9.5609756097560972</v>
      </c>
    </row>
    <row r="25" spans="1:13" ht="11.25" customHeight="1">
      <c r="A25" s="38" t="s">
        <v>56</v>
      </c>
      <c r="B25" s="29">
        <v>275</v>
      </c>
      <c r="C25" s="29">
        <v>50</v>
      </c>
      <c r="D25" s="30">
        <v>1160</v>
      </c>
      <c r="E25" s="29">
        <v>412</v>
      </c>
      <c r="F25" s="29"/>
      <c r="G25" s="29">
        <v>4060</v>
      </c>
      <c r="H25" s="15">
        <f t="shared" si="2"/>
        <v>477920</v>
      </c>
      <c r="I25" s="25">
        <f t="shared" si="3"/>
        <v>8.2400000000000008E-3</v>
      </c>
      <c r="J25" s="42">
        <f t="shared" si="0"/>
        <v>1.5125</v>
      </c>
      <c r="K25" s="26">
        <f t="shared" si="1"/>
        <v>4779.2</v>
      </c>
      <c r="L25" s="42">
        <f t="shared" si="4"/>
        <v>121.35922330097087</v>
      </c>
      <c r="M25" s="42">
        <f t="shared" si="5"/>
        <v>9.5584000000000007</v>
      </c>
    </row>
    <row r="26" spans="1:13" ht="11.25" customHeight="1">
      <c r="A26" s="38" t="s">
        <v>57</v>
      </c>
      <c r="B26" s="29">
        <v>275</v>
      </c>
      <c r="C26" s="29">
        <v>80</v>
      </c>
      <c r="D26" s="30">
        <v>1900</v>
      </c>
      <c r="E26" s="29">
        <v>402</v>
      </c>
      <c r="F26" s="29"/>
      <c r="G26" s="29">
        <v>4060</v>
      </c>
      <c r="H26" s="15">
        <f t="shared" si="2"/>
        <v>763800</v>
      </c>
      <c r="I26" s="25">
        <f t="shared" si="3"/>
        <v>5.025E-3</v>
      </c>
      <c r="J26" s="42">
        <f t="shared" si="0"/>
        <v>0.94531249999999989</v>
      </c>
      <c r="K26" s="26">
        <f t="shared" si="1"/>
        <v>7638</v>
      </c>
      <c r="L26" s="42">
        <f t="shared" si="4"/>
        <v>199.00497512437812</v>
      </c>
      <c r="M26" s="42">
        <f t="shared" si="5"/>
        <v>9.5474999999999994</v>
      </c>
    </row>
    <row r="27" spans="1:13" ht="11.25" customHeight="1">
      <c r="A27" s="38" t="s">
        <v>58</v>
      </c>
      <c r="B27" s="29">
        <v>750</v>
      </c>
      <c r="C27" s="29">
        <v>4.5</v>
      </c>
      <c r="D27" s="30">
        <v>1500</v>
      </c>
      <c r="E27" s="29">
        <v>28.7</v>
      </c>
      <c r="F27" s="29"/>
      <c r="G27" s="29"/>
      <c r="H27" s="15">
        <f t="shared" si="2"/>
        <v>43050</v>
      </c>
      <c r="I27" s="25">
        <f t="shared" si="3"/>
        <v>6.3777777777777774E-3</v>
      </c>
      <c r="J27" s="42">
        <f t="shared" si="0"/>
        <v>125</v>
      </c>
      <c r="K27" s="26">
        <f t="shared" si="1"/>
        <v>430.5</v>
      </c>
      <c r="L27" s="42">
        <f t="shared" si="4"/>
        <v>156.79442508710801</v>
      </c>
      <c r="M27" s="42">
        <f t="shared" si="5"/>
        <v>9.5666666666666664</v>
      </c>
    </row>
    <row r="28" spans="1:13" ht="11.25" customHeight="1">
      <c r="A28" s="38" t="s">
        <v>59</v>
      </c>
      <c r="B28" s="29">
        <v>550</v>
      </c>
      <c r="C28" s="29">
        <v>3.5</v>
      </c>
      <c r="D28" s="30">
        <v>1070</v>
      </c>
      <c r="E28" s="29">
        <v>31.2</v>
      </c>
      <c r="F28" s="29"/>
      <c r="G28" s="29"/>
      <c r="H28" s="15">
        <f t="shared" si="2"/>
        <v>33384</v>
      </c>
      <c r="I28" s="25">
        <f t="shared" si="3"/>
        <v>8.9142857142857149E-3</v>
      </c>
      <c r="J28" s="42">
        <f t="shared" si="0"/>
        <v>86.428571428571431</v>
      </c>
      <c r="K28" s="26">
        <f t="shared" si="1"/>
        <v>333.84</v>
      </c>
      <c r="L28" s="42">
        <f t="shared" si="4"/>
        <v>112.17948717948718</v>
      </c>
      <c r="M28" s="42">
        <f t="shared" si="5"/>
        <v>9.5382857142857151</v>
      </c>
    </row>
    <row r="29" spans="1:13" ht="11.25" customHeight="1">
      <c r="A29" s="38" t="s">
        <v>60</v>
      </c>
      <c r="B29" s="29">
        <v>550</v>
      </c>
      <c r="C29" s="29">
        <v>170</v>
      </c>
      <c r="D29" s="30">
        <v>1700</v>
      </c>
      <c r="E29" s="29">
        <v>955</v>
      </c>
      <c r="F29" s="29"/>
      <c r="G29" s="29"/>
      <c r="H29" s="15">
        <f t="shared" si="2"/>
        <v>1623500</v>
      </c>
      <c r="I29" s="25">
        <f t="shared" si="3"/>
        <v>5.6176470588235293E-3</v>
      </c>
      <c r="J29" s="42">
        <f t="shared" si="0"/>
        <v>1.7794117647058825</v>
      </c>
      <c r="K29" s="26">
        <f t="shared" si="1"/>
        <v>16235</v>
      </c>
      <c r="L29" s="42">
        <f t="shared" si="4"/>
        <v>178.01047120418849</v>
      </c>
      <c r="M29" s="42">
        <f t="shared" si="5"/>
        <v>9.5500000000000007</v>
      </c>
    </row>
    <row r="30" spans="1:13" ht="11.25" customHeight="1">
      <c r="A30" s="38" t="s">
        <v>61</v>
      </c>
      <c r="B30" s="29">
        <v>550</v>
      </c>
      <c r="C30" s="29">
        <v>115</v>
      </c>
      <c r="D30" s="30">
        <v>1430</v>
      </c>
      <c r="E30" s="29">
        <v>760</v>
      </c>
      <c r="F30" s="29"/>
      <c r="G30" s="29">
        <v>3900</v>
      </c>
      <c r="H30" s="15">
        <f t="shared" si="2"/>
        <v>1086800</v>
      </c>
      <c r="I30" s="25">
        <f t="shared" si="3"/>
        <v>6.6086956521739133E-3</v>
      </c>
      <c r="J30" s="42">
        <f t="shared" si="0"/>
        <v>2.6304347826086958</v>
      </c>
      <c r="K30" s="26">
        <f t="shared" si="1"/>
        <v>10868</v>
      </c>
      <c r="L30" s="42">
        <f t="shared" si="4"/>
        <v>151.31578947368422</v>
      </c>
      <c r="M30" s="42">
        <f t="shared" si="5"/>
        <v>9.4504347826086956</v>
      </c>
    </row>
    <row r="31" spans="1:13" ht="11.25" customHeight="1">
      <c r="A31" s="38" t="s">
        <v>62</v>
      </c>
      <c r="B31" s="29">
        <v>26</v>
      </c>
      <c r="C31" s="29">
        <v>0.62</v>
      </c>
      <c r="D31" s="30">
        <v>2250</v>
      </c>
      <c r="E31" s="29">
        <v>2.7</v>
      </c>
      <c r="F31" s="29"/>
      <c r="G31" s="29"/>
      <c r="H31" s="15">
        <f t="shared" si="2"/>
        <v>6075</v>
      </c>
      <c r="I31" s="25">
        <f t="shared" si="3"/>
        <v>4.3548387096774199E-3</v>
      </c>
      <c r="J31" s="42">
        <f t="shared" si="0"/>
        <v>1.0903225806451613</v>
      </c>
      <c r="K31" s="26">
        <f t="shared" si="1"/>
        <v>60.750000000000007</v>
      </c>
      <c r="L31" s="42">
        <f t="shared" si="4"/>
        <v>229.62962962962962</v>
      </c>
      <c r="M31" s="42">
        <f t="shared" si="5"/>
        <v>9.7983870967741957</v>
      </c>
    </row>
    <row r="32" spans="1:13" ht="11.25" customHeight="1">
      <c r="A32" s="38" t="s">
        <v>63</v>
      </c>
      <c r="B32" s="29">
        <v>120</v>
      </c>
      <c r="C32" s="29">
        <v>2.9</v>
      </c>
      <c r="D32" s="30">
        <v>4000</v>
      </c>
      <c r="E32" s="29">
        <v>5.25</v>
      </c>
      <c r="F32" s="29"/>
      <c r="G32" s="29"/>
      <c r="H32" s="15">
        <f t="shared" si="2"/>
        <v>21000</v>
      </c>
      <c r="I32" s="25">
        <f t="shared" si="3"/>
        <v>1.810344827586207E-3</v>
      </c>
      <c r="J32" s="42">
        <f t="shared" si="0"/>
        <v>4.9655172413793105</v>
      </c>
      <c r="K32" s="26">
        <f t="shared" si="1"/>
        <v>210</v>
      </c>
      <c r="L32" s="42">
        <f t="shared" si="4"/>
        <v>552.38095238095241</v>
      </c>
      <c r="M32" s="42">
        <f t="shared" si="5"/>
        <v>7.2413793103448274</v>
      </c>
    </row>
    <row r="33" spans="1:13" ht="11.25" customHeight="1">
      <c r="A33" s="38" t="s">
        <v>80</v>
      </c>
      <c r="B33" s="29">
        <v>57</v>
      </c>
      <c r="C33" s="29">
        <v>0.63</v>
      </c>
      <c r="D33" s="30">
        <v>1000</v>
      </c>
      <c r="E33" s="29">
        <v>4.3</v>
      </c>
      <c r="F33" s="29"/>
      <c r="G33" s="29"/>
      <c r="H33" s="15">
        <f t="shared" si="2"/>
        <v>4300</v>
      </c>
      <c r="I33" s="25">
        <f t="shared" si="3"/>
        <v>6.8253968253968247E-3</v>
      </c>
      <c r="J33" s="42">
        <f t="shared" si="0"/>
        <v>5.1571428571428575</v>
      </c>
      <c r="K33" s="26">
        <f t="shared" si="1"/>
        <v>43</v>
      </c>
      <c r="L33" s="42">
        <f t="shared" si="4"/>
        <v>146.51162790697674</v>
      </c>
      <c r="M33" s="42">
        <f t="shared" si="5"/>
        <v>6.8253968253968251</v>
      </c>
    </row>
    <row r="34" spans="1:13" ht="11.25" customHeight="1">
      <c r="A34" s="38" t="s">
        <v>64</v>
      </c>
      <c r="B34" s="29">
        <v>50</v>
      </c>
      <c r="C34" s="29">
        <v>0.25</v>
      </c>
      <c r="D34" s="30">
        <v>1000</v>
      </c>
      <c r="E34" s="29">
        <v>2.2999999999999998</v>
      </c>
      <c r="F34" s="29"/>
      <c r="G34" s="29"/>
      <c r="H34" s="15">
        <f t="shared" si="2"/>
        <v>2300</v>
      </c>
      <c r="I34" s="25">
        <f t="shared" si="3"/>
        <v>9.1999999999999998E-3</v>
      </c>
      <c r="J34" s="42">
        <f t="shared" si="0"/>
        <v>10</v>
      </c>
      <c r="K34" s="26">
        <f t="shared" si="1"/>
        <v>23</v>
      </c>
      <c r="L34" s="42">
        <f t="shared" si="4"/>
        <v>108.69565217391305</v>
      </c>
      <c r="M34" s="42">
        <f t="shared" si="5"/>
        <v>9.1999999999999993</v>
      </c>
    </row>
    <row r="35" spans="1:13" ht="11.25" customHeight="1">
      <c r="A35" s="38" t="s">
        <v>65</v>
      </c>
      <c r="B35" s="29">
        <v>90</v>
      </c>
      <c r="C35" s="29">
        <v>0.55000000000000004</v>
      </c>
      <c r="D35" s="30">
        <v>1000</v>
      </c>
      <c r="E35" s="29">
        <v>5.2</v>
      </c>
      <c r="F35" s="29"/>
      <c r="G35" s="29"/>
      <c r="H35" s="15">
        <f t="shared" si="2"/>
        <v>5200</v>
      </c>
      <c r="I35" s="25">
        <f t="shared" si="3"/>
        <v>9.4545454545454551E-3</v>
      </c>
      <c r="J35" s="42">
        <f t="shared" ref="J35:J52" si="6">B35/(C35*1000/B35)</f>
        <v>14.727272727272728</v>
      </c>
      <c r="K35" s="26">
        <f t="shared" ref="K35:K66" si="7">(D35/100)*E35</f>
        <v>52</v>
      </c>
      <c r="L35" s="42">
        <f t="shared" si="4"/>
        <v>105.76923076923076</v>
      </c>
      <c r="M35" s="42">
        <f t="shared" si="5"/>
        <v>9.454545454545455</v>
      </c>
    </row>
    <row r="36" spans="1:13" ht="11.25" customHeight="1">
      <c r="A36" s="38" t="s">
        <v>66</v>
      </c>
      <c r="B36" s="29">
        <v>24</v>
      </c>
      <c r="C36" s="29">
        <v>7.4999999999999997E-2</v>
      </c>
      <c r="D36" s="30">
        <v>1000</v>
      </c>
      <c r="E36" s="29">
        <v>0.7</v>
      </c>
      <c r="F36" s="29"/>
      <c r="G36" s="29"/>
      <c r="H36" s="15">
        <f t="shared" si="2"/>
        <v>700</v>
      </c>
      <c r="I36" s="25">
        <f t="shared" si="3"/>
        <v>9.3333333333333324E-3</v>
      </c>
      <c r="J36" s="42">
        <f t="shared" si="6"/>
        <v>7.68</v>
      </c>
      <c r="K36" s="26">
        <f t="shared" si="7"/>
        <v>7</v>
      </c>
      <c r="L36" s="42">
        <f t="shared" si="4"/>
        <v>107.14285714285715</v>
      </c>
      <c r="M36" s="42">
        <f t="shared" si="5"/>
        <v>9.3333333333333339</v>
      </c>
    </row>
    <row r="37" spans="1:13" ht="11.25" customHeight="1">
      <c r="A37" s="38" t="s">
        <v>67</v>
      </c>
      <c r="B37" s="29">
        <v>48</v>
      </c>
      <c r="C37" s="29">
        <v>0.12</v>
      </c>
      <c r="D37" s="30">
        <v>1000</v>
      </c>
      <c r="E37" s="29">
        <v>1.2</v>
      </c>
      <c r="F37" s="29"/>
      <c r="G37" s="29"/>
      <c r="H37" s="15">
        <f t="shared" si="2"/>
        <v>1200</v>
      </c>
      <c r="I37" s="25">
        <f t="shared" si="3"/>
        <v>0.01</v>
      </c>
      <c r="J37" s="42">
        <f t="shared" si="6"/>
        <v>19.2</v>
      </c>
      <c r="K37" s="26">
        <f t="shared" si="7"/>
        <v>12</v>
      </c>
      <c r="L37" s="42">
        <f t="shared" si="4"/>
        <v>100</v>
      </c>
      <c r="M37" s="42">
        <f t="shared" si="5"/>
        <v>10</v>
      </c>
    </row>
    <row r="38" spans="1:13" ht="11.25" customHeight="1">
      <c r="A38" s="38" t="s">
        <v>68</v>
      </c>
      <c r="B38" s="29">
        <v>48</v>
      </c>
      <c r="C38" s="29">
        <v>0.18</v>
      </c>
      <c r="D38" s="30">
        <v>3000</v>
      </c>
      <c r="E38" s="29">
        <v>0.56999999999999995</v>
      </c>
      <c r="F38" s="29"/>
      <c r="G38" s="29"/>
      <c r="H38" s="15">
        <f t="shared" si="2"/>
        <v>1709.9999999999998</v>
      </c>
      <c r="I38" s="25">
        <f t="shared" si="3"/>
        <v>3.1666666666666666E-3</v>
      </c>
      <c r="J38" s="42">
        <f t="shared" si="6"/>
        <v>12.8</v>
      </c>
      <c r="K38" s="26">
        <f t="shared" si="7"/>
        <v>17.099999999999998</v>
      </c>
      <c r="L38" s="42">
        <f t="shared" si="4"/>
        <v>315.78947368421058</v>
      </c>
      <c r="M38" s="42">
        <f t="shared" si="5"/>
        <v>9.4999999999999982</v>
      </c>
    </row>
    <row r="39" spans="1:13" ht="11.25" customHeight="1">
      <c r="A39" s="38" t="s">
        <v>69</v>
      </c>
      <c r="B39" s="29">
        <v>48</v>
      </c>
      <c r="C39" s="29">
        <v>0.25</v>
      </c>
      <c r="D39" s="30">
        <v>3000</v>
      </c>
      <c r="E39" s="29">
        <v>0.8</v>
      </c>
      <c r="F39" s="29"/>
      <c r="G39" s="29"/>
      <c r="H39" s="15">
        <f t="shared" si="2"/>
        <v>2400</v>
      </c>
      <c r="I39" s="25">
        <f t="shared" si="3"/>
        <v>3.2000000000000002E-3</v>
      </c>
      <c r="J39" s="42">
        <f t="shared" si="6"/>
        <v>9.2160000000000011</v>
      </c>
      <c r="K39" s="26">
        <f t="shared" si="7"/>
        <v>24</v>
      </c>
      <c r="L39" s="42">
        <f t="shared" si="4"/>
        <v>312.5</v>
      </c>
      <c r="M39" s="42">
        <f t="shared" si="5"/>
        <v>9.6</v>
      </c>
    </row>
    <row r="40" spans="1:13" ht="11.25" customHeight="1">
      <c r="A40" s="38" t="s">
        <v>70</v>
      </c>
      <c r="B40" s="29">
        <v>24</v>
      </c>
      <c r="C40" s="29">
        <v>1.5</v>
      </c>
      <c r="D40" s="30">
        <v>2200</v>
      </c>
      <c r="E40" s="29">
        <v>6.5</v>
      </c>
      <c r="F40" s="29"/>
      <c r="G40" s="29"/>
      <c r="H40" s="15">
        <f t="shared" si="2"/>
        <v>14300</v>
      </c>
      <c r="I40" s="25">
        <f t="shared" si="3"/>
        <v>4.3333333333333331E-3</v>
      </c>
      <c r="J40" s="42">
        <f t="shared" si="6"/>
        <v>0.38400000000000001</v>
      </c>
      <c r="K40" s="26">
        <f t="shared" si="7"/>
        <v>143</v>
      </c>
      <c r="L40" s="42">
        <f t="shared" si="4"/>
        <v>230.76923076923077</v>
      </c>
      <c r="M40" s="42">
        <f t="shared" si="5"/>
        <v>9.5333333333333332</v>
      </c>
    </row>
    <row r="41" spans="1:13" ht="11.25" customHeight="1">
      <c r="A41" s="38" t="s">
        <v>71</v>
      </c>
      <c r="B41" s="29">
        <v>24</v>
      </c>
      <c r="C41" s="29">
        <v>1.5</v>
      </c>
      <c r="D41" s="30">
        <v>4000</v>
      </c>
      <c r="E41" s="29">
        <v>3.63</v>
      </c>
      <c r="F41" s="29"/>
      <c r="G41" s="29"/>
      <c r="H41" s="15">
        <f t="shared" si="2"/>
        <v>14520</v>
      </c>
      <c r="I41" s="25">
        <f t="shared" si="3"/>
        <v>2.4199999999999998E-3</v>
      </c>
      <c r="J41" s="42">
        <f t="shared" si="6"/>
        <v>0.38400000000000001</v>
      </c>
      <c r="K41" s="26">
        <f t="shared" si="7"/>
        <v>145.19999999999999</v>
      </c>
      <c r="L41" s="42">
        <f t="shared" si="4"/>
        <v>413.22314049586777</v>
      </c>
      <c r="M41" s="42">
        <f t="shared" si="5"/>
        <v>9.6799999999999979</v>
      </c>
    </row>
    <row r="42" spans="1:13" ht="11.25" customHeight="1">
      <c r="A42" s="38" t="s">
        <v>72</v>
      </c>
      <c r="B42" s="29">
        <v>220</v>
      </c>
      <c r="C42" s="29">
        <v>0.55000000000000004</v>
      </c>
      <c r="D42" s="30">
        <v>6000</v>
      </c>
      <c r="E42" s="29">
        <v>0.875</v>
      </c>
      <c r="F42" s="29"/>
      <c r="G42" s="29"/>
      <c r="H42" s="15">
        <f t="shared" si="2"/>
        <v>5250</v>
      </c>
      <c r="I42" s="25">
        <f t="shared" si="3"/>
        <v>1.590909090909091E-3</v>
      </c>
      <c r="J42" s="42">
        <f t="shared" si="6"/>
        <v>88</v>
      </c>
      <c r="K42" s="26">
        <f t="shared" si="7"/>
        <v>52.5</v>
      </c>
      <c r="L42" s="42">
        <f t="shared" si="4"/>
        <v>628.57142857142856</v>
      </c>
      <c r="M42" s="42">
        <f t="shared" si="5"/>
        <v>9.545454545454545</v>
      </c>
    </row>
    <row r="43" spans="1:13" ht="11.25" customHeight="1">
      <c r="A43" s="38" t="s">
        <v>73</v>
      </c>
      <c r="B43" s="29">
        <v>127</v>
      </c>
      <c r="C43" s="29">
        <v>1.6E-2</v>
      </c>
      <c r="D43" s="30">
        <v>5000</v>
      </c>
      <c r="E43" s="29">
        <v>3.04E-2</v>
      </c>
      <c r="F43" s="29"/>
      <c r="G43" s="29"/>
      <c r="H43" s="15">
        <f t="shared" si="2"/>
        <v>152</v>
      </c>
      <c r="I43" s="25">
        <f t="shared" si="3"/>
        <v>1.9E-3</v>
      </c>
      <c r="J43" s="42">
        <f t="shared" si="6"/>
        <v>1008.0625</v>
      </c>
      <c r="K43" s="26">
        <f t="shared" si="7"/>
        <v>1.52</v>
      </c>
      <c r="L43" s="42">
        <f t="shared" si="4"/>
        <v>526.31578947368416</v>
      </c>
      <c r="M43" s="42">
        <f t="shared" si="5"/>
        <v>9.5</v>
      </c>
    </row>
    <row r="44" spans="1:13" ht="11.25" customHeight="1">
      <c r="A44" s="38" t="s">
        <v>74</v>
      </c>
      <c r="B44" s="29">
        <v>48</v>
      </c>
      <c r="C44" s="29">
        <v>0.312</v>
      </c>
      <c r="D44" s="30">
        <v>150</v>
      </c>
      <c r="E44" s="29">
        <v>3.2</v>
      </c>
      <c r="F44" s="29"/>
      <c r="G44" s="29"/>
      <c r="H44" s="15">
        <f t="shared" si="2"/>
        <v>480</v>
      </c>
      <c r="I44" s="25">
        <f t="shared" si="3"/>
        <v>1.0256410256410256E-2</v>
      </c>
      <c r="J44" s="42">
        <f t="shared" si="6"/>
        <v>7.384615384615385</v>
      </c>
      <c r="K44" s="26">
        <f t="shared" si="7"/>
        <v>4.8000000000000007</v>
      </c>
      <c r="L44" s="42">
        <f t="shared" si="4"/>
        <v>97.5</v>
      </c>
      <c r="M44" s="42">
        <f t="shared" si="5"/>
        <v>1.5384615384615385</v>
      </c>
    </row>
    <row r="45" spans="1:13" ht="11.25" customHeight="1">
      <c r="A45" s="38" t="s">
        <v>75</v>
      </c>
      <c r="B45" s="29">
        <v>15</v>
      </c>
      <c r="C45" s="29">
        <v>0.08</v>
      </c>
      <c r="D45" s="30">
        <v>1200</v>
      </c>
      <c r="E45" s="29">
        <v>0.6</v>
      </c>
      <c r="F45" s="29"/>
      <c r="G45" s="29"/>
      <c r="H45" s="15">
        <f t="shared" si="2"/>
        <v>720</v>
      </c>
      <c r="I45" s="25">
        <f t="shared" si="3"/>
        <v>7.4999999999999997E-3</v>
      </c>
      <c r="J45" s="42">
        <f t="shared" si="6"/>
        <v>2.8125</v>
      </c>
      <c r="K45" s="26">
        <f t="shared" si="7"/>
        <v>7.1999999999999993</v>
      </c>
      <c r="L45" s="42">
        <f t="shared" si="4"/>
        <v>133.33333333333334</v>
      </c>
      <c r="M45" s="42">
        <f t="shared" si="5"/>
        <v>8.9999999999999982</v>
      </c>
    </row>
    <row r="46" spans="1:13" ht="11.25" customHeight="1">
      <c r="A46" s="38" t="s">
        <v>76</v>
      </c>
      <c r="B46" s="29">
        <v>220</v>
      </c>
      <c r="C46" s="29">
        <v>0.5</v>
      </c>
      <c r="D46" s="30">
        <v>12000</v>
      </c>
      <c r="E46" s="29">
        <v>1.2</v>
      </c>
      <c r="F46" s="29"/>
      <c r="G46" s="29"/>
      <c r="H46" s="15">
        <f t="shared" si="2"/>
        <v>14400</v>
      </c>
      <c r="I46" s="25">
        <f t="shared" si="3"/>
        <v>2.3999999999999998E-3</v>
      </c>
      <c r="J46" s="42">
        <f t="shared" si="6"/>
        <v>96.8</v>
      </c>
      <c r="K46" s="26">
        <f t="shared" si="7"/>
        <v>144</v>
      </c>
      <c r="L46" s="42">
        <f t="shared" si="4"/>
        <v>416.66666666666669</v>
      </c>
      <c r="M46" s="43">
        <f t="shared" si="5"/>
        <v>28.8</v>
      </c>
    </row>
    <row r="47" spans="1:13" ht="11.25" customHeight="1">
      <c r="A47" s="38" t="s">
        <v>77</v>
      </c>
      <c r="B47" s="29">
        <v>24</v>
      </c>
      <c r="C47" s="34">
        <v>0.1</v>
      </c>
      <c r="D47" s="30">
        <v>53.2</v>
      </c>
      <c r="E47" s="29">
        <v>12.5</v>
      </c>
      <c r="F47" s="29"/>
      <c r="G47" s="29"/>
      <c r="H47" s="15">
        <f t="shared" si="2"/>
        <v>665</v>
      </c>
      <c r="I47" s="25">
        <f t="shared" si="3"/>
        <v>0.125</v>
      </c>
      <c r="J47" s="42">
        <f t="shared" si="6"/>
        <v>5.76</v>
      </c>
      <c r="K47" s="26">
        <f t="shared" si="7"/>
        <v>6.65</v>
      </c>
      <c r="L47" s="42">
        <f t="shared" si="4"/>
        <v>8</v>
      </c>
      <c r="M47" s="42">
        <f t="shared" si="5"/>
        <v>6.65</v>
      </c>
    </row>
    <row r="48" spans="1:13" ht="11.25" customHeight="1">
      <c r="A48" s="38" t="s">
        <v>78</v>
      </c>
      <c r="B48" s="29">
        <v>36</v>
      </c>
      <c r="C48" s="34">
        <v>1</v>
      </c>
      <c r="D48" s="30">
        <v>283.7</v>
      </c>
      <c r="E48" s="29">
        <v>30</v>
      </c>
      <c r="F48" s="29"/>
      <c r="G48" s="29"/>
      <c r="H48" s="15">
        <f t="shared" si="2"/>
        <v>8511</v>
      </c>
      <c r="I48" s="25">
        <f>E48/(C48*1000)</f>
        <v>0.03</v>
      </c>
      <c r="J48" s="42">
        <f t="shared" si="6"/>
        <v>1.296</v>
      </c>
      <c r="K48" s="26">
        <f t="shared" si="7"/>
        <v>85.109999999999985</v>
      </c>
      <c r="L48" s="42">
        <f t="shared" si="4"/>
        <v>33.333333333333336</v>
      </c>
      <c r="M48" s="42">
        <f t="shared" si="5"/>
        <v>8.5109999999999975</v>
      </c>
    </row>
    <row r="49" spans="1:13" ht="11.25" customHeight="1">
      <c r="A49" s="38" t="s">
        <v>79</v>
      </c>
      <c r="B49" s="29">
        <v>36</v>
      </c>
      <c r="C49" s="34">
        <v>1</v>
      </c>
      <c r="D49" s="30">
        <v>113.6</v>
      </c>
      <c r="E49" s="29">
        <v>30</v>
      </c>
      <c r="F49" s="29"/>
      <c r="G49" s="29"/>
      <c r="H49" s="15">
        <f t="shared" si="2"/>
        <v>3408</v>
      </c>
      <c r="I49" s="25">
        <f t="shared" si="3"/>
        <v>0.03</v>
      </c>
      <c r="J49" s="42">
        <f t="shared" si="6"/>
        <v>1.296</v>
      </c>
      <c r="K49" s="26">
        <f t="shared" si="7"/>
        <v>34.08</v>
      </c>
      <c r="L49" s="42">
        <f t="shared" si="4"/>
        <v>33.333333333333336</v>
      </c>
      <c r="M49" s="42">
        <f t="shared" si="5"/>
        <v>3.4079999999999999</v>
      </c>
    </row>
    <row r="50" spans="1:13" ht="11.25" customHeight="1">
      <c r="A50" s="38" t="s">
        <v>81</v>
      </c>
      <c r="B50" s="29">
        <v>36</v>
      </c>
      <c r="C50" s="34">
        <v>0.16</v>
      </c>
      <c r="D50" s="30">
        <v>240</v>
      </c>
      <c r="E50" s="29">
        <v>8</v>
      </c>
      <c r="F50" s="29">
        <v>0.25</v>
      </c>
      <c r="G50" s="29"/>
      <c r="H50" s="15">
        <f t="shared" si="2"/>
        <v>1920</v>
      </c>
      <c r="I50" s="25">
        <f t="shared" si="3"/>
        <v>0.05</v>
      </c>
      <c r="J50" s="42">
        <f t="shared" si="6"/>
        <v>8.1</v>
      </c>
      <c r="K50" s="26">
        <f t="shared" si="7"/>
        <v>19.2</v>
      </c>
      <c r="L50" s="42">
        <f t="shared" si="4"/>
        <v>20</v>
      </c>
      <c r="M50" s="42">
        <f t="shared" si="5"/>
        <v>12</v>
      </c>
    </row>
    <row r="51" spans="1:13" ht="11.25" customHeight="1">
      <c r="A51" s="38" t="s">
        <v>82</v>
      </c>
      <c r="B51" s="29">
        <v>24</v>
      </c>
      <c r="C51" s="29">
        <v>2.4E-2</v>
      </c>
      <c r="D51" s="30">
        <v>15700</v>
      </c>
      <c r="E51" s="29">
        <v>0.5</v>
      </c>
      <c r="F51" s="29"/>
      <c r="G51" s="29"/>
      <c r="H51" s="15">
        <f t="shared" si="2"/>
        <v>7850</v>
      </c>
      <c r="I51" s="25">
        <f t="shared" si="3"/>
        <v>2.0833333333333332E-2</v>
      </c>
      <c r="J51" s="42">
        <f t="shared" si="6"/>
        <v>24</v>
      </c>
      <c r="K51" s="26">
        <f t="shared" si="7"/>
        <v>78.5</v>
      </c>
      <c r="L51" s="42">
        <f t="shared" si="4"/>
        <v>48</v>
      </c>
      <c r="M51" s="43">
        <f t="shared" si="5"/>
        <v>327.08333333333331</v>
      </c>
    </row>
    <row r="52" spans="1:13" ht="11.25" customHeight="1">
      <c r="A52" s="38" t="s">
        <v>83</v>
      </c>
      <c r="B52" s="52">
        <v>12</v>
      </c>
      <c r="C52" s="52">
        <v>7.1999999999999995E-2</v>
      </c>
      <c r="D52" s="53">
        <v>6500</v>
      </c>
      <c r="E52" s="52">
        <v>4</v>
      </c>
      <c r="F52" s="52"/>
      <c r="G52" s="52"/>
      <c r="H52" s="54">
        <f t="shared" si="2"/>
        <v>26000</v>
      </c>
      <c r="I52" s="55">
        <f t="shared" si="3"/>
        <v>5.5555555555555552E-2</v>
      </c>
      <c r="J52" s="56">
        <f t="shared" si="6"/>
        <v>2</v>
      </c>
      <c r="K52" s="54">
        <f t="shared" si="7"/>
        <v>260</v>
      </c>
      <c r="L52" s="56">
        <f t="shared" si="4"/>
        <v>18</v>
      </c>
      <c r="M52" s="43">
        <f>K52*100/(C52*1000)</f>
        <v>361.11111111111109</v>
      </c>
    </row>
    <row r="53" spans="1:13" ht="11.25" customHeight="1">
      <c r="A53" s="38" t="s">
        <v>84</v>
      </c>
      <c r="B53" s="29">
        <v>10</v>
      </c>
      <c r="C53" s="29">
        <v>0.03</v>
      </c>
      <c r="D53" s="30">
        <v>800</v>
      </c>
      <c r="E53" s="29">
        <v>3</v>
      </c>
      <c r="F53" s="29"/>
      <c r="G53" s="29"/>
      <c r="H53" s="15">
        <f t="shared" si="2"/>
        <v>2400</v>
      </c>
      <c r="I53" s="25">
        <f t="shared" si="3"/>
        <v>0.1</v>
      </c>
      <c r="J53" s="42">
        <f t="shared" ref="J53:J60" si="8">B53/(C53*1000/B53)</f>
        <v>3.3333333333333335</v>
      </c>
      <c r="K53" s="26">
        <f t="shared" si="7"/>
        <v>24</v>
      </c>
      <c r="L53" s="42">
        <f t="shared" si="4"/>
        <v>10</v>
      </c>
      <c r="M53" s="43">
        <f t="shared" si="5"/>
        <v>80</v>
      </c>
    </row>
    <row r="54" spans="1:13" ht="11.25" customHeight="1">
      <c r="A54" s="38" t="s">
        <v>85</v>
      </c>
      <c r="B54" s="29">
        <v>65</v>
      </c>
      <c r="C54" s="29">
        <v>7.8</v>
      </c>
      <c r="D54" s="30">
        <v>900</v>
      </c>
      <c r="E54" s="29">
        <v>65</v>
      </c>
      <c r="F54" s="29"/>
      <c r="G54" s="29"/>
      <c r="H54" s="15">
        <f t="shared" si="2"/>
        <v>58500</v>
      </c>
      <c r="I54" s="25">
        <f t="shared" si="3"/>
        <v>8.3333333333333332E-3</v>
      </c>
      <c r="J54" s="42">
        <f t="shared" si="8"/>
        <v>0.54166666666666663</v>
      </c>
      <c r="K54" s="26">
        <f t="shared" si="7"/>
        <v>585</v>
      </c>
      <c r="L54" s="42">
        <f t="shared" si="4"/>
        <v>120</v>
      </c>
      <c r="M54" s="42">
        <f t="shared" si="5"/>
        <v>7.5</v>
      </c>
    </row>
    <row r="55" spans="1:13" ht="11.25" customHeight="1">
      <c r="A55" s="38" t="s">
        <v>217</v>
      </c>
      <c r="B55" s="29">
        <v>72</v>
      </c>
      <c r="C55" s="29">
        <v>7.2</v>
      </c>
      <c r="D55" s="30">
        <v>3480</v>
      </c>
      <c r="E55" s="29">
        <v>20.5</v>
      </c>
      <c r="F55" s="29"/>
      <c r="G55" s="29"/>
      <c r="H55" s="15">
        <f t="shared" si="2"/>
        <v>71340</v>
      </c>
      <c r="I55" s="25">
        <f t="shared" si="3"/>
        <v>2.8472222222222223E-3</v>
      </c>
      <c r="J55" s="42">
        <f t="shared" si="8"/>
        <v>0.72</v>
      </c>
      <c r="K55" s="26">
        <f t="shared" si="7"/>
        <v>713.4</v>
      </c>
      <c r="L55" s="42">
        <f t="shared" si="4"/>
        <v>351.21951219512198</v>
      </c>
      <c r="M55" s="42">
        <f t="shared" si="5"/>
        <v>9.9083333333333332</v>
      </c>
    </row>
    <row r="56" spans="1:13" ht="11.25" customHeight="1">
      <c r="A56" s="38" t="s">
        <v>218</v>
      </c>
      <c r="B56" s="29">
        <v>48</v>
      </c>
      <c r="C56" s="29">
        <v>4.3</v>
      </c>
      <c r="D56" s="30">
        <v>2880</v>
      </c>
      <c r="E56" s="29">
        <v>14.2</v>
      </c>
      <c r="F56" s="29"/>
      <c r="G56" s="29"/>
      <c r="H56" s="15">
        <f t="shared" si="2"/>
        <v>40896</v>
      </c>
      <c r="I56" s="25">
        <f t="shared" si="3"/>
        <v>3.3023255813953486E-3</v>
      </c>
      <c r="J56" s="42">
        <f t="shared" si="8"/>
        <v>0.53581395348837213</v>
      </c>
      <c r="K56" s="26">
        <f t="shared" si="7"/>
        <v>408.96</v>
      </c>
      <c r="L56" s="42">
        <f t="shared" si="4"/>
        <v>302.81690140845075</v>
      </c>
      <c r="M56" s="42">
        <f t="shared" si="5"/>
        <v>9.5106976744186049</v>
      </c>
    </row>
    <row r="57" spans="1:13" ht="11.25" customHeight="1">
      <c r="A57" s="38" t="s">
        <v>219</v>
      </c>
      <c r="B57" s="29">
        <v>96</v>
      </c>
      <c r="C57" s="29">
        <v>21.3</v>
      </c>
      <c r="D57" s="30">
        <v>6000</v>
      </c>
      <c r="E57" s="29">
        <v>33.9</v>
      </c>
      <c r="F57" s="29"/>
      <c r="G57" s="29"/>
      <c r="H57" s="15">
        <f t="shared" si="2"/>
        <v>203400</v>
      </c>
      <c r="I57" s="25">
        <f t="shared" si="3"/>
        <v>1.5915492957746479E-3</v>
      </c>
      <c r="J57" s="42">
        <f t="shared" ref="J57:J59" si="9">B57/(C57*1000/B57)</f>
        <v>0.43267605633802819</v>
      </c>
      <c r="K57" s="26">
        <f t="shared" si="7"/>
        <v>2034</v>
      </c>
      <c r="L57" s="42">
        <f t="shared" si="4"/>
        <v>628.31858407079653</v>
      </c>
      <c r="M57" s="42">
        <f t="shared" si="5"/>
        <v>9.5492957746478879</v>
      </c>
    </row>
    <row r="58" spans="1:13" ht="11.25" customHeight="1">
      <c r="A58" s="38" t="s">
        <v>220</v>
      </c>
      <c r="B58" s="29">
        <v>120</v>
      </c>
      <c r="C58" s="29">
        <v>16.3</v>
      </c>
      <c r="D58" s="30">
        <v>6500</v>
      </c>
      <c r="E58" s="29">
        <v>23.95</v>
      </c>
      <c r="F58" s="29"/>
      <c r="G58" s="29"/>
      <c r="H58" s="15">
        <f t="shared" si="2"/>
        <v>155675</v>
      </c>
      <c r="I58" s="25">
        <f t="shared" si="3"/>
        <v>1.4693251533742331E-3</v>
      </c>
      <c r="J58" s="42">
        <f>B58/(C58*1000/B58)</f>
        <v>0.88343558282208579</v>
      </c>
      <c r="K58" s="26">
        <f t="shared" si="7"/>
        <v>1556.75</v>
      </c>
      <c r="L58" s="42">
        <f t="shared" si="4"/>
        <v>680.5845511482255</v>
      </c>
      <c r="M58" s="42">
        <f t="shared" si="5"/>
        <v>9.5506134969325149</v>
      </c>
    </row>
    <row r="59" spans="1:13" ht="11.25" customHeight="1">
      <c r="A59" s="38" t="s">
        <v>258</v>
      </c>
      <c r="B59" s="29">
        <v>300</v>
      </c>
      <c r="C59" s="29">
        <v>30</v>
      </c>
      <c r="D59" s="30">
        <v>1000</v>
      </c>
      <c r="E59" s="29">
        <v>500</v>
      </c>
      <c r="F59" s="29">
        <v>45</v>
      </c>
      <c r="G59" s="29"/>
      <c r="H59" s="15">
        <f>E59*D59</f>
        <v>500000</v>
      </c>
      <c r="I59" s="25">
        <f t="shared" si="3"/>
        <v>1.6666666666666666E-2</v>
      </c>
      <c r="J59" s="42">
        <f t="shared" si="9"/>
        <v>3</v>
      </c>
      <c r="K59" s="26">
        <f t="shared" si="7"/>
        <v>5000</v>
      </c>
      <c r="L59" s="42">
        <f t="shared" si="4"/>
        <v>60</v>
      </c>
      <c r="M59" s="43">
        <f t="shared" si="5"/>
        <v>16.666666666666668</v>
      </c>
    </row>
    <row r="60" spans="1:13" ht="11.25" customHeight="1">
      <c r="A60" s="38" t="s">
        <v>259</v>
      </c>
      <c r="B60" s="29">
        <v>300</v>
      </c>
      <c r="C60" s="29">
        <v>110</v>
      </c>
      <c r="D60" s="30">
        <v>11000</v>
      </c>
      <c r="E60" s="29">
        <v>350</v>
      </c>
      <c r="F60" s="29">
        <v>120</v>
      </c>
      <c r="G60" s="29"/>
      <c r="H60" s="15">
        <f t="shared" si="2"/>
        <v>3850000</v>
      </c>
      <c r="I60" s="25">
        <f t="shared" si="3"/>
        <v>3.1818181818181819E-3</v>
      </c>
      <c r="J60" s="42">
        <f t="shared" si="8"/>
        <v>0.81818181818181812</v>
      </c>
      <c r="K60" s="26">
        <f t="shared" si="7"/>
        <v>38500</v>
      </c>
      <c r="L60" s="42">
        <f>C60*1000/E60</f>
        <v>314.28571428571428</v>
      </c>
      <c r="M60" s="43">
        <f t="shared" si="5"/>
        <v>35</v>
      </c>
    </row>
    <row r="61" spans="1:13" ht="12" customHeight="1">
      <c r="A61" s="38" t="s">
        <v>260</v>
      </c>
      <c r="B61" s="29">
        <v>300</v>
      </c>
      <c r="C61" s="29">
        <v>90</v>
      </c>
      <c r="D61" s="30">
        <v>11000</v>
      </c>
      <c r="E61" s="29">
        <v>350</v>
      </c>
      <c r="F61" s="29">
        <v>120</v>
      </c>
      <c r="G61" s="29"/>
      <c r="H61" s="15">
        <f t="shared" si="2"/>
        <v>3850000</v>
      </c>
      <c r="I61" s="25">
        <f t="shared" si="3"/>
        <v>3.8888888888888888E-3</v>
      </c>
      <c r="J61" s="42">
        <f t="shared" ref="J61" si="10">B61/(C61*1000/B61)</f>
        <v>1</v>
      </c>
      <c r="K61" s="26">
        <f t="shared" si="7"/>
        <v>38500</v>
      </c>
      <c r="L61" s="42">
        <f t="shared" si="4"/>
        <v>257.14285714285717</v>
      </c>
      <c r="M61" s="43">
        <f t="shared" si="5"/>
        <v>42.777777777777779</v>
      </c>
    </row>
    <row r="62" spans="1:13" ht="11.25" customHeight="1">
      <c r="A62" s="38" t="s">
        <v>261</v>
      </c>
      <c r="B62" s="29">
        <v>380</v>
      </c>
      <c r="C62" s="29">
        <v>4</v>
      </c>
      <c r="D62" s="30">
        <v>6000</v>
      </c>
      <c r="E62" s="29">
        <v>18</v>
      </c>
      <c r="F62" s="29"/>
      <c r="G62" s="29"/>
      <c r="H62" s="15">
        <f t="shared" si="2"/>
        <v>108000</v>
      </c>
      <c r="I62" s="25">
        <f t="shared" si="3"/>
        <v>4.4999999999999997E-3</v>
      </c>
      <c r="J62" s="42">
        <f t="shared" ref="J62:J66" si="11">B62/(C62*1000/B62)</f>
        <v>36.099999999999994</v>
      </c>
      <c r="K62" s="26">
        <f t="shared" si="7"/>
        <v>1080</v>
      </c>
      <c r="L62" s="42">
        <f t="shared" si="4"/>
        <v>222.22222222222223</v>
      </c>
      <c r="M62" s="43">
        <f t="shared" si="5"/>
        <v>27</v>
      </c>
    </row>
    <row r="63" spans="1:13" ht="11.25" customHeight="1">
      <c r="A63" s="38" t="s">
        <v>297</v>
      </c>
      <c r="B63" s="29">
        <v>550</v>
      </c>
      <c r="C63" s="29">
        <v>40</v>
      </c>
      <c r="D63" s="30">
        <v>10000</v>
      </c>
      <c r="E63" s="29">
        <v>2700</v>
      </c>
      <c r="F63" s="29"/>
      <c r="G63" s="29"/>
      <c r="H63" s="15">
        <f t="shared" si="2"/>
        <v>27000000</v>
      </c>
      <c r="I63" s="25">
        <f t="shared" si="3"/>
        <v>6.7500000000000004E-2</v>
      </c>
      <c r="J63" s="42">
        <f t="shared" si="11"/>
        <v>7.5624999999999991</v>
      </c>
      <c r="K63" s="26">
        <f t="shared" si="7"/>
        <v>270000</v>
      </c>
      <c r="L63" s="42">
        <f t="shared" si="4"/>
        <v>14.814814814814815</v>
      </c>
      <c r="M63" s="42">
        <f t="shared" si="5"/>
        <v>675</v>
      </c>
    </row>
    <row r="64" spans="1:13" ht="11.25" customHeight="1">
      <c r="A64" s="38" t="s">
        <v>298</v>
      </c>
      <c r="B64" s="29">
        <v>220</v>
      </c>
      <c r="C64" s="29">
        <v>25</v>
      </c>
      <c r="D64" s="30">
        <v>10000</v>
      </c>
      <c r="E64" s="29">
        <v>500</v>
      </c>
      <c r="F64" s="29"/>
      <c r="G64" s="29"/>
      <c r="H64" s="15">
        <f t="shared" si="2"/>
        <v>5000000</v>
      </c>
      <c r="I64" s="25">
        <f t="shared" si="3"/>
        <v>0.02</v>
      </c>
      <c r="J64" s="42">
        <f t="shared" si="11"/>
        <v>1.9359999999999999</v>
      </c>
      <c r="K64" s="26">
        <f t="shared" si="7"/>
        <v>50000</v>
      </c>
      <c r="L64" s="42">
        <f t="shared" si="4"/>
        <v>50</v>
      </c>
      <c r="M64" s="42">
        <f t="shared" si="5"/>
        <v>200</v>
      </c>
    </row>
    <row r="65" spans="1:13" ht="11.25" customHeight="1">
      <c r="A65" s="38" t="s">
        <v>299</v>
      </c>
      <c r="B65" s="29">
        <v>750</v>
      </c>
      <c r="C65" s="29">
        <v>400</v>
      </c>
      <c r="D65" s="30">
        <v>10000</v>
      </c>
      <c r="E65" s="29">
        <v>123000</v>
      </c>
      <c r="F65" s="29"/>
      <c r="G65" s="29"/>
      <c r="H65" s="15">
        <f t="shared" si="2"/>
        <v>1230000000</v>
      </c>
      <c r="I65" s="25">
        <f t="shared" si="3"/>
        <v>0.3075</v>
      </c>
      <c r="J65" s="42">
        <f t="shared" si="11"/>
        <v>1.40625</v>
      </c>
      <c r="K65" s="26">
        <f t="shared" si="7"/>
        <v>12300000</v>
      </c>
      <c r="L65" s="42">
        <f t="shared" si="4"/>
        <v>3.2520325203252032</v>
      </c>
      <c r="M65" s="42">
        <f t="shared" si="5"/>
        <v>3075</v>
      </c>
    </row>
    <row r="66" spans="1:13" ht="11.25" customHeight="1">
      <c r="A66" s="38"/>
      <c r="B66" s="29"/>
      <c r="C66" s="29"/>
      <c r="D66" s="30"/>
      <c r="E66" s="29"/>
      <c r="F66" s="29"/>
      <c r="G66" s="29"/>
      <c r="H66" s="15">
        <f t="shared" si="2"/>
        <v>0</v>
      </c>
      <c r="I66" s="25" t="e">
        <f t="shared" si="3"/>
        <v>#DIV/0!</v>
      </c>
      <c r="J66" s="42" t="e">
        <f t="shared" si="11"/>
        <v>#DIV/0!</v>
      </c>
      <c r="K66" s="26">
        <f t="shared" si="7"/>
        <v>0</v>
      </c>
      <c r="L66" s="42" t="e">
        <f t="shared" si="4"/>
        <v>#DIV/0!</v>
      </c>
      <c r="M66" s="42" t="e">
        <f t="shared" si="5"/>
        <v>#DIV/0!</v>
      </c>
    </row>
  </sheetData>
  <mergeCells count="2">
    <mergeCell ref="A1:G1"/>
    <mergeCell ref="H1:L1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M179"/>
  <sheetViews>
    <sheetView topLeftCell="A22" workbookViewId="0">
      <selection activeCell="M3" sqref="M3"/>
    </sheetView>
  </sheetViews>
  <sheetFormatPr defaultRowHeight="11.25" customHeight="1"/>
  <cols>
    <col min="1" max="1" width="27.85546875" style="40" customWidth="1"/>
    <col min="2" max="2" width="6.7109375" customWidth="1"/>
    <col min="3" max="3" width="7.7109375" customWidth="1"/>
    <col min="4" max="4" width="9.42578125" style="11" customWidth="1"/>
    <col min="5" max="5" width="9" customWidth="1"/>
    <col min="6" max="6" width="6.28515625" customWidth="1"/>
    <col min="7" max="7" width="8.140625" customWidth="1"/>
    <col min="8" max="8" width="8" customWidth="1"/>
    <col min="11" max="11" width="8.5703125" customWidth="1"/>
    <col min="12" max="12" width="9.85546875" customWidth="1"/>
    <col min="13" max="13" width="16.42578125" customWidth="1"/>
  </cols>
  <sheetData>
    <row r="1" spans="1:13" ht="18" customHeight="1">
      <c r="A1" s="82" t="s">
        <v>107</v>
      </c>
      <c r="B1" s="83"/>
      <c r="C1" s="83"/>
      <c r="D1" s="83"/>
      <c r="E1" s="83"/>
      <c r="F1" s="83"/>
      <c r="G1" s="84"/>
      <c r="H1" s="85" t="s">
        <v>35</v>
      </c>
      <c r="I1" s="86"/>
      <c r="J1" s="86"/>
      <c r="K1" s="86"/>
      <c r="L1" s="86"/>
      <c r="M1" s="86"/>
    </row>
    <row r="2" spans="1:13" s="10" customFormat="1" ht="45" customHeight="1">
      <c r="A2" s="16" t="s">
        <v>0</v>
      </c>
      <c r="B2" s="16" t="s">
        <v>43</v>
      </c>
      <c r="C2" s="16" t="s">
        <v>93</v>
      </c>
      <c r="D2" s="17" t="s">
        <v>41</v>
      </c>
      <c r="E2" s="16" t="s">
        <v>257</v>
      </c>
      <c r="F2" s="41" t="s">
        <v>95</v>
      </c>
      <c r="G2" s="16" t="s">
        <v>40</v>
      </c>
      <c r="H2" s="23" t="s">
        <v>34</v>
      </c>
      <c r="I2" s="24" t="s">
        <v>239</v>
      </c>
      <c r="J2" s="24" t="s">
        <v>240</v>
      </c>
      <c r="K2" s="24" t="s">
        <v>241</v>
      </c>
      <c r="L2" s="24" t="s">
        <v>242</v>
      </c>
      <c r="M2" s="45" t="s">
        <v>244</v>
      </c>
    </row>
    <row r="3" spans="1:13" ht="11.25" customHeight="1">
      <c r="A3" s="18" t="s">
        <v>86</v>
      </c>
      <c r="B3" s="12">
        <v>29</v>
      </c>
      <c r="C3" s="26">
        <f>B3*F3</f>
        <v>2.1749999999999998</v>
      </c>
      <c r="D3" s="13">
        <v>9000</v>
      </c>
      <c r="E3" s="12">
        <v>5.0000000000000001E-4</v>
      </c>
      <c r="F3" s="12">
        <v>7.4999999999999997E-2</v>
      </c>
      <c r="G3" s="14"/>
      <c r="H3" s="15">
        <f>E3*D3</f>
        <v>4.5</v>
      </c>
      <c r="I3" s="25">
        <f>E3/C3</f>
        <v>2.2988505747126439E-4</v>
      </c>
      <c r="J3" s="27">
        <f>(D3/100)*E3</f>
        <v>4.4999999999999998E-2</v>
      </c>
      <c r="K3" s="28">
        <f>B3/F3</f>
        <v>386.66666666666669</v>
      </c>
      <c r="L3" s="42">
        <f>C3/E3</f>
        <v>4350</v>
      </c>
      <c r="M3" s="42">
        <f>J3*100/C3</f>
        <v>2.0689655172413794</v>
      </c>
    </row>
    <row r="4" spans="1:13" ht="11.25" customHeight="1">
      <c r="A4" s="18" t="s">
        <v>87</v>
      </c>
      <c r="B4" s="12">
        <v>27</v>
      </c>
      <c r="C4" s="26">
        <f t="shared" ref="C4:C5" si="0">B4*F4</f>
        <v>1.8900000000000001</v>
      </c>
      <c r="D4" s="13">
        <v>4000</v>
      </c>
      <c r="E4" s="12">
        <v>1E-3</v>
      </c>
      <c r="F4" s="12">
        <v>7.0000000000000007E-2</v>
      </c>
      <c r="G4" s="14"/>
      <c r="H4" s="15">
        <f t="shared" ref="H4:H49" si="1">E4*D4</f>
        <v>4</v>
      </c>
      <c r="I4" s="25">
        <f t="shared" ref="I4:I34" si="2">E4/C4</f>
        <v>5.2910052910052903E-4</v>
      </c>
      <c r="J4" s="27">
        <f t="shared" ref="J4:J49" si="3">(D4/100)*E4</f>
        <v>0.04</v>
      </c>
      <c r="K4" s="28">
        <f t="shared" ref="K4:K8" si="4">B4/F4</f>
        <v>385.71428571428567</v>
      </c>
      <c r="L4" s="42">
        <f t="shared" ref="L4:L49" si="5">C4/E4</f>
        <v>1890</v>
      </c>
      <c r="M4" s="42">
        <f t="shared" ref="M4:M49" si="6">J4*100/C4</f>
        <v>2.1164021164021163</v>
      </c>
    </row>
    <row r="5" spans="1:13" ht="11.25" customHeight="1">
      <c r="A5" s="18" t="s">
        <v>88</v>
      </c>
      <c r="B5" s="12">
        <v>5</v>
      </c>
      <c r="C5" s="26">
        <f t="shared" si="0"/>
        <v>0.3</v>
      </c>
      <c r="D5" s="13">
        <v>2000</v>
      </c>
      <c r="E5" s="12">
        <v>2.0000000000000001E-4</v>
      </c>
      <c r="F5" s="12">
        <v>0.06</v>
      </c>
      <c r="G5" s="14"/>
      <c r="H5" s="15">
        <f t="shared" si="1"/>
        <v>0.4</v>
      </c>
      <c r="I5" s="25">
        <f t="shared" si="2"/>
        <v>6.6666666666666675E-4</v>
      </c>
      <c r="J5" s="27">
        <f t="shared" si="3"/>
        <v>4.0000000000000001E-3</v>
      </c>
      <c r="K5" s="28">
        <f t="shared" si="4"/>
        <v>83.333333333333343</v>
      </c>
      <c r="L5" s="42">
        <f t="shared" si="5"/>
        <v>1499.9999999999998</v>
      </c>
      <c r="M5" s="42">
        <f t="shared" si="6"/>
        <v>1.3333333333333335</v>
      </c>
    </row>
    <row r="6" spans="1:13" ht="11.25" customHeight="1">
      <c r="A6" s="18" t="s">
        <v>89</v>
      </c>
      <c r="B6" s="12">
        <v>14</v>
      </c>
      <c r="C6" s="26">
        <f>B6*F6</f>
        <v>0.70000000000000007</v>
      </c>
      <c r="D6" s="13">
        <v>2000</v>
      </c>
      <c r="E6" s="12">
        <v>2.0000000000000001E-4</v>
      </c>
      <c r="F6" s="12">
        <v>0.05</v>
      </c>
      <c r="G6" s="14"/>
      <c r="H6" s="15">
        <f t="shared" si="1"/>
        <v>0.4</v>
      </c>
      <c r="I6" s="25">
        <f t="shared" si="2"/>
        <v>2.8571428571428568E-4</v>
      </c>
      <c r="J6" s="27">
        <f>(D6/100)*E6</f>
        <v>4.0000000000000001E-3</v>
      </c>
      <c r="K6" s="28">
        <f t="shared" si="4"/>
        <v>280</v>
      </c>
      <c r="L6" s="42">
        <f t="shared" si="5"/>
        <v>3500</v>
      </c>
      <c r="M6" s="42">
        <f>J6*100/C6</f>
        <v>0.5714285714285714</v>
      </c>
    </row>
    <row r="7" spans="1:13" ht="11.25" customHeight="1">
      <c r="A7" s="18" t="s">
        <v>90</v>
      </c>
      <c r="B7" s="12">
        <v>27</v>
      </c>
      <c r="C7" s="26">
        <f t="shared" ref="C7:C53" si="7">B7*F7</f>
        <v>4.05</v>
      </c>
      <c r="D7" s="13">
        <v>9000</v>
      </c>
      <c r="E7" s="12">
        <v>1.5E-3</v>
      </c>
      <c r="F7" s="12">
        <v>0.15</v>
      </c>
      <c r="G7" s="14"/>
      <c r="H7" s="15">
        <f t="shared" si="1"/>
        <v>13.5</v>
      </c>
      <c r="I7" s="25">
        <f t="shared" si="2"/>
        <v>3.7037037037037041E-4</v>
      </c>
      <c r="J7" s="27">
        <f t="shared" si="3"/>
        <v>0.13500000000000001</v>
      </c>
      <c r="K7" s="28">
        <f t="shared" si="4"/>
        <v>180</v>
      </c>
      <c r="L7" s="42">
        <f t="shared" si="5"/>
        <v>2700</v>
      </c>
      <c r="M7" s="42">
        <f t="shared" si="6"/>
        <v>3.3333333333333335</v>
      </c>
    </row>
    <row r="8" spans="1:13" ht="11.25" customHeight="1">
      <c r="A8" s="18" t="s">
        <v>91</v>
      </c>
      <c r="B8" s="12">
        <v>27</v>
      </c>
      <c r="C8" s="26">
        <f t="shared" si="7"/>
        <v>4.05</v>
      </c>
      <c r="D8" s="13">
        <v>6000</v>
      </c>
      <c r="E8" s="12">
        <v>2E-3</v>
      </c>
      <c r="F8" s="12">
        <v>0.15</v>
      </c>
      <c r="G8" s="14"/>
      <c r="H8" s="15">
        <f t="shared" si="1"/>
        <v>12</v>
      </c>
      <c r="I8" s="25">
        <f>E8/C8</f>
        <v>4.9382716049382717E-4</v>
      </c>
      <c r="J8" s="27">
        <f t="shared" si="3"/>
        <v>0.12</v>
      </c>
      <c r="K8" s="28">
        <f t="shared" si="4"/>
        <v>180</v>
      </c>
      <c r="L8" s="42">
        <f t="shared" si="5"/>
        <v>2024.9999999999998</v>
      </c>
      <c r="M8" s="42">
        <f t="shared" si="6"/>
        <v>2.9629629629629632</v>
      </c>
    </row>
    <row r="9" spans="1:13" ht="11.25" customHeight="1">
      <c r="A9" s="18" t="s">
        <v>92</v>
      </c>
      <c r="B9" s="12">
        <v>27</v>
      </c>
      <c r="C9" s="26">
        <f t="shared" si="7"/>
        <v>4.05</v>
      </c>
      <c r="D9" s="13">
        <v>4500</v>
      </c>
      <c r="E9" s="12">
        <v>2E-3</v>
      </c>
      <c r="F9" s="12">
        <v>0.15</v>
      </c>
      <c r="G9" s="14"/>
      <c r="H9" s="15">
        <f t="shared" si="1"/>
        <v>9</v>
      </c>
      <c r="I9" s="25">
        <f t="shared" si="2"/>
        <v>4.9382716049382717E-4</v>
      </c>
      <c r="J9" s="27">
        <f t="shared" si="3"/>
        <v>0.09</v>
      </c>
      <c r="K9" s="28">
        <f>B9/F9</f>
        <v>180</v>
      </c>
      <c r="L9" s="42">
        <f t="shared" si="5"/>
        <v>2024.9999999999998</v>
      </c>
      <c r="M9" s="42">
        <f t="shared" si="6"/>
        <v>2.2222222222222223</v>
      </c>
    </row>
    <row r="10" spans="1:13" ht="11.25" customHeight="1">
      <c r="A10" s="18" t="s">
        <v>96</v>
      </c>
      <c r="B10" s="12">
        <v>12</v>
      </c>
      <c r="C10" s="26">
        <f t="shared" si="7"/>
        <v>4.1999999999999993</v>
      </c>
      <c r="D10" s="13">
        <v>9000</v>
      </c>
      <c r="E10" s="13">
        <v>1.5E-3</v>
      </c>
      <c r="F10" s="12">
        <v>0.35</v>
      </c>
      <c r="G10" s="14"/>
      <c r="H10" s="15">
        <f t="shared" si="1"/>
        <v>13.5</v>
      </c>
      <c r="I10" s="25">
        <f t="shared" si="2"/>
        <v>3.571428571428572E-4</v>
      </c>
      <c r="J10" s="27">
        <f t="shared" si="3"/>
        <v>0.13500000000000001</v>
      </c>
      <c r="K10" s="28">
        <f t="shared" ref="K10:K47" si="8">B10/F10</f>
        <v>34.285714285714285</v>
      </c>
      <c r="L10" s="42">
        <f t="shared" si="5"/>
        <v>2799.9999999999995</v>
      </c>
      <c r="M10" s="42">
        <f t="shared" si="6"/>
        <v>3.2142857142857149</v>
      </c>
    </row>
    <row r="11" spans="1:13" ht="11.25" customHeight="1">
      <c r="A11" s="18" t="s">
        <v>97</v>
      </c>
      <c r="B11" s="12">
        <v>12</v>
      </c>
      <c r="C11" s="26">
        <f t="shared" si="7"/>
        <v>3.5999999999999996</v>
      </c>
      <c r="D11" s="13">
        <v>6000</v>
      </c>
      <c r="E11" s="12">
        <v>2E-3</v>
      </c>
      <c r="F11" s="12">
        <v>0.3</v>
      </c>
      <c r="G11" s="14"/>
      <c r="H11" s="15">
        <f t="shared" si="1"/>
        <v>12</v>
      </c>
      <c r="I11" s="25">
        <f t="shared" si="2"/>
        <v>5.5555555555555566E-4</v>
      </c>
      <c r="J11" s="27">
        <f t="shared" si="3"/>
        <v>0.12</v>
      </c>
      <c r="K11" s="28">
        <f t="shared" si="8"/>
        <v>40</v>
      </c>
      <c r="L11" s="42">
        <f t="shared" si="5"/>
        <v>1799.9999999999998</v>
      </c>
      <c r="M11" s="42">
        <f t="shared" si="6"/>
        <v>3.3333333333333335</v>
      </c>
    </row>
    <row r="12" spans="1:13" ht="11.25" customHeight="1">
      <c r="A12" s="18" t="s">
        <v>99</v>
      </c>
      <c r="B12" s="12">
        <v>12</v>
      </c>
      <c r="C12" s="26">
        <f t="shared" si="7"/>
        <v>3</v>
      </c>
      <c r="D12" s="13">
        <v>600</v>
      </c>
      <c r="E12" s="12">
        <v>1.8E-3</v>
      </c>
      <c r="F12" s="12">
        <v>0.25</v>
      </c>
      <c r="G12" s="14"/>
      <c r="H12" s="15">
        <f t="shared" si="1"/>
        <v>1.08</v>
      </c>
      <c r="I12" s="25">
        <f t="shared" si="2"/>
        <v>5.9999999999999995E-4</v>
      </c>
      <c r="J12" s="27">
        <f t="shared" si="3"/>
        <v>1.0800000000000001E-2</v>
      </c>
      <c r="K12" s="28">
        <f t="shared" si="8"/>
        <v>48</v>
      </c>
      <c r="L12" s="42">
        <f t="shared" si="5"/>
        <v>1666.6666666666667</v>
      </c>
      <c r="M12" s="42">
        <f t="shared" si="6"/>
        <v>0.36000000000000004</v>
      </c>
    </row>
    <row r="13" spans="1:13" ht="11.25" customHeight="1">
      <c r="A13" s="18" t="s">
        <v>98</v>
      </c>
      <c r="B13" s="12">
        <v>12</v>
      </c>
      <c r="C13" s="26">
        <f t="shared" si="7"/>
        <v>3</v>
      </c>
      <c r="D13" s="13">
        <v>4500</v>
      </c>
      <c r="E13" s="12">
        <v>1.5E-3</v>
      </c>
      <c r="F13" s="12">
        <v>0.25</v>
      </c>
      <c r="G13" s="14"/>
      <c r="H13" s="15">
        <f t="shared" si="1"/>
        <v>6.75</v>
      </c>
      <c r="I13" s="25">
        <f t="shared" si="2"/>
        <v>5.0000000000000001E-4</v>
      </c>
      <c r="J13" s="27">
        <f t="shared" si="3"/>
        <v>6.7500000000000004E-2</v>
      </c>
      <c r="K13" s="28">
        <f t="shared" si="8"/>
        <v>48</v>
      </c>
      <c r="L13" s="42">
        <f t="shared" si="5"/>
        <v>2000</v>
      </c>
      <c r="M13" s="42">
        <f t="shared" si="6"/>
        <v>2.25</v>
      </c>
    </row>
    <row r="14" spans="1:13" ht="11.25" customHeight="1">
      <c r="A14" s="18" t="s">
        <v>100</v>
      </c>
      <c r="B14" s="12">
        <v>12</v>
      </c>
      <c r="C14" s="26">
        <f t="shared" si="7"/>
        <v>1.2000000000000002</v>
      </c>
      <c r="D14" s="13">
        <v>2500</v>
      </c>
      <c r="E14" s="12">
        <v>1E-3</v>
      </c>
      <c r="F14" s="12">
        <v>0.1</v>
      </c>
      <c r="G14" s="14"/>
      <c r="H14" s="15">
        <f t="shared" si="1"/>
        <v>2.5</v>
      </c>
      <c r="I14" s="25">
        <f t="shared" si="2"/>
        <v>8.3333333333333328E-4</v>
      </c>
      <c r="J14" s="27">
        <f t="shared" si="3"/>
        <v>2.5000000000000001E-2</v>
      </c>
      <c r="K14" s="28">
        <f t="shared" si="8"/>
        <v>120</v>
      </c>
      <c r="L14" s="42">
        <f t="shared" si="5"/>
        <v>1200.0000000000002</v>
      </c>
      <c r="M14" s="42">
        <f t="shared" si="6"/>
        <v>2.083333333333333</v>
      </c>
    </row>
    <row r="15" spans="1:13" ht="11.25" customHeight="1">
      <c r="A15" s="18" t="s">
        <v>101</v>
      </c>
      <c r="B15" s="12">
        <v>6</v>
      </c>
      <c r="C15" s="26">
        <f t="shared" si="7"/>
        <v>3.3000000000000003</v>
      </c>
      <c r="D15" s="13">
        <v>9000</v>
      </c>
      <c r="E15" s="12">
        <v>1E-3</v>
      </c>
      <c r="F15" s="12">
        <v>0.55000000000000004</v>
      </c>
      <c r="G15" s="14"/>
      <c r="H15" s="15">
        <f t="shared" si="1"/>
        <v>9</v>
      </c>
      <c r="I15" s="25">
        <f t="shared" si="2"/>
        <v>3.0303030303030303E-4</v>
      </c>
      <c r="J15" s="27">
        <f t="shared" si="3"/>
        <v>0.09</v>
      </c>
      <c r="K15" s="28">
        <f t="shared" si="8"/>
        <v>10.909090909090908</v>
      </c>
      <c r="L15" s="42">
        <f t="shared" si="5"/>
        <v>3300</v>
      </c>
      <c r="M15" s="42">
        <f t="shared" si="6"/>
        <v>2.7272727272727271</v>
      </c>
    </row>
    <row r="16" spans="1:13" ht="11.25" customHeight="1">
      <c r="A16" s="18" t="s">
        <v>102</v>
      </c>
      <c r="B16" s="12">
        <v>6</v>
      </c>
      <c r="C16" s="26">
        <f t="shared" si="7"/>
        <v>3</v>
      </c>
      <c r="D16" s="13">
        <v>6000</v>
      </c>
      <c r="E16" s="12">
        <v>1.5E-3</v>
      </c>
      <c r="F16" s="12">
        <v>0.5</v>
      </c>
      <c r="G16" s="14"/>
      <c r="H16" s="15">
        <f t="shared" si="1"/>
        <v>9</v>
      </c>
      <c r="I16" s="25">
        <f t="shared" si="2"/>
        <v>5.0000000000000001E-4</v>
      </c>
      <c r="J16" s="27">
        <f t="shared" si="3"/>
        <v>0.09</v>
      </c>
      <c r="K16" s="28">
        <f t="shared" si="8"/>
        <v>12</v>
      </c>
      <c r="L16" s="42">
        <f t="shared" si="5"/>
        <v>2000</v>
      </c>
      <c r="M16" s="42">
        <f t="shared" si="6"/>
        <v>3</v>
      </c>
    </row>
    <row r="17" spans="1:13" ht="11.25" customHeight="1">
      <c r="A17" s="18" t="s">
        <v>103</v>
      </c>
      <c r="B17" s="12">
        <v>29</v>
      </c>
      <c r="C17" s="26">
        <f t="shared" si="7"/>
        <v>7.25</v>
      </c>
      <c r="D17" s="13">
        <v>9000</v>
      </c>
      <c r="E17" s="12">
        <v>3.5000000000000001E-3</v>
      </c>
      <c r="F17" s="12">
        <v>0.25</v>
      </c>
      <c r="G17" s="14"/>
      <c r="H17" s="15">
        <f t="shared" si="1"/>
        <v>31.5</v>
      </c>
      <c r="I17" s="25">
        <f t="shared" ref="I17:I23" si="9">E17/C17</f>
        <v>4.8275862068965518E-4</v>
      </c>
      <c r="J17" s="27">
        <f t="shared" si="3"/>
        <v>0.315</v>
      </c>
      <c r="K17" s="28">
        <f t="shared" si="8"/>
        <v>116</v>
      </c>
      <c r="L17" s="42">
        <f t="shared" si="5"/>
        <v>2071.4285714285716</v>
      </c>
      <c r="M17" s="42">
        <f t="shared" si="6"/>
        <v>4.3448275862068968</v>
      </c>
    </row>
    <row r="18" spans="1:13" ht="11.25" customHeight="1">
      <c r="A18" s="18" t="s">
        <v>104</v>
      </c>
      <c r="B18" s="12">
        <v>27</v>
      </c>
      <c r="C18" s="26">
        <f t="shared" si="7"/>
        <v>2.7</v>
      </c>
      <c r="D18" s="13">
        <v>3800</v>
      </c>
      <c r="E18" s="12">
        <v>3.0000000000000001E-3</v>
      </c>
      <c r="F18" s="12">
        <v>0.1</v>
      </c>
      <c r="G18" s="14"/>
      <c r="H18" s="15">
        <f t="shared" si="1"/>
        <v>11.4</v>
      </c>
      <c r="I18" s="25">
        <f t="shared" si="9"/>
        <v>1.1111111111111111E-3</v>
      </c>
      <c r="J18" s="27">
        <f t="shared" si="3"/>
        <v>0.114</v>
      </c>
      <c r="K18" s="28">
        <f t="shared" si="8"/>
        <v>270</v>
      </c>
      <c r="L18" s="42">
        <f t="shared" si="5"/>
        <v>900</v>
      </c>
      <c r="M18" s="42">
        <f t="shared" si="6"/>
        <v>4.2222222222222223</v>
      </c>
    </row>
    <row r="19" spans="1:13" ht="11.25" customHeight="1">
      <c r="A19" s="18" t="s">
        <v>106</v>
      </c>
      <c r="B19" s="12">
        <v>27</v>
      </c>
      <c r="C19" s="26">
        <f t="shared" si="7"/>
        <v>1.6199999999999999</v>
      </c>
      <c r="D19" s="13">
        <v>4500</v>
      </c>
      <c r="E19" s="12">
        <v>1E-3</v>
      </c>
      <c r="F19" s="12">
        <v>0.06</v>
      </c>
      <c r="G19" s="14"/>
      <c r="H19" s="15">
        <f t="shared" si="1"/>
        <v>4.5</v>
      </c>
      <c r="I19" s="25">
        <f t="shared" si="9"/>
        <v>6.1728395061728405E-4</v>
      </c>
      <c r="J19" s="27">
        <f t="shared" si="3"/>
        <v>4.4999999999999998E-2</v>
      </c>
      <c r="K19" s="28">
        <f t="shared" si="8"/>
        <v>450</v>
      </c>
      <c r="L19" s="42">
        <f t="shared" si="5"/>
        <v>1619.9999999999998</v>
      </c>
      <c r="M19" s="42">
        <f t="shared" si="6"/>
        <v>2.7777777777777781</v>
      </c>
    </row>
    <row r="20" spans="1:13" ht="11.25" customHeight="1">
      <c r="A20" s="18" t="s">
        <v>105</v>
      </c>
      <c r="B20" s="12">
        <v>12</v>
      </c>
      <c r="C20" s="26">
        <f t="shared" si="7"/>
        <v>7.1999999999999993</v>
      </c>
      <c r="D20" s="13">
        <v>6000</v>
      </c>
      <c r="E20" s="12">
        <v>4.4999999999999997E-3</v>
      </c>
      <c r="F20" s="12">
        <v>0.6</v>
      </c>
      <c r="G20" s="14"/>
      <c r="H20" s="15">
        <f t="shared" si="1"/>
        <v>26.999999999999996</v>
      </c>
      <c r="I20" s="25">
        <f t="shared" si="9"/>
        <v>6.2500000000000001E-4</v>
      </c>
      <c r="J20" s="27">
        <f t="shared" si="3"/>
        <v>0.26999999999999996</v>
      </c>
      <c r="K20" s="28">
        <f t="shared" si="8"/>
        <v>20</v>
      </c>
      <c r="L20" s="42">
        <f t="shared" si="5"/>
        <v>1600</v>
      </c>
      <c r="M20" s="42">
        <f t="shared" si="6"/>
        <v>3.75</v>
      </c>
    </row>
    <row r="21" spans="1:13" ht="11.25" customHeight="1">
      <c r="A21" s="18" t="s">
        <v>108</v>
      </c>
      <c r="B21" s="12">
        <v>27</v>
      </c>
      <c r="C21" s="26">
        <f t="shared" si="7"/>
        <v>4.05</v>
      </c>
      <c r="D21" s="13">
        <v>2500</v>
      </c>
      <c r="E21" s="12">
        <v>5.0000000000000001E-3</v>
      </c>
      <c r="F21" s="12">
        <v>0.15</v>
      </c>
      <c r="G21" s="14"/>
      <c r="H21" s="15">
        <f t="shared" si="1"/>
        <v>12.5</v>
      </c>
      <c r="I21" s="25">
        <f t="shared" si="9"/>
        <v>1.2345679012345679E-3</v>
      </c>
      <c r="J21" s="27">
        <f t="shared" si="3"/>
        <v>0.125</v>
      </c>
      <c r="K21" s="28">
        <f t="shared" si="8"/>
        <v>180</v>
      </c>
      <c r="L21" s="42">
        <f t="shared" si="5"/>
        <v>810</v>
      </c>
      <c r="M21" s="42">
        <f t="shared" si="6"/>
        <v>3.0864197530864197</v>
      </c>
    </row>
    <row r="22" spans="1:13" ht="11.25" customHeight="1">
      <c r="A22" s="18" t="s">
        <v>109</v>
      </c>
      <c r="B22" s="12">
        <v>15</v>
      </c>
      <c r="C22" s="26">
        <f t="shared" si="7"/>
        <v>3.3</v>
      </c>
      <c r="D22" s="13">
        <v>2500</v>
      </c>
      <c r="E22" s="12">
        <v>5.0000000000000001E-3</v>
      </c>
      <c r="F22" s="12">
        <v>0.22</v>
      </c>
      <c r="G22" s="14"/>
      <c r="H22" s="15">
        <f t="shared" si="1"/>
        <v>12.5</v>
      </c>
      <c r="I22" s="25">
        <f t="shared" si="9"/>
        <v>1.5151515151515154E-3</v>
      </c>
      <c r="J22" s="27">
        <f t="shared" si="3"/>
        <v>0.125</v>
      </c>
      <c r="K22" s="28">
        <f t="shared" si="8"/>
        <v>68.181818181818187</v>
      </c>
      <c r="L22" s="42">
        <f t="shared" si="5"/>
        <v>660</v>
      </c>
      <c r="M22" s="42">
        <f t="shared" si="6"/>
        <v>3.7878787878787881</v>
      </c>
    </row>
    <row r="23" spans="1:13" ht="11.25" customHeight="1">
      <c r="A23" s="18" t="s">
        <v>110</v>
      </c>
      <c r="B23" s="12">
        <v>27</v>
      </c>
      <c r="C23" s="26">
        <f t="shared" si="7"/>
        <v>8.1</v>
      </c>
      <c r="D23" s="13">
        <v>6000</v>
      </c>
      <c r="E23" s="12">
        <v>5.0000000000000001E-3</v>
      </c>
      <c r="F23" s="12">
        <v>0.3</v>
      </c>
      <c r="G23" s="14"/>
      <c r="H23" s="15">
        <f t="shared" si="1"/>
        <v>30</v>
      </c>
      <c r="I23" s="25">
        <f t="shared" si="9"/>
        <v>6.1728395061728394E-4</v>
      </c>
      <c r="J23" s="27">
        <f t="shared" si="3"/>
        <v>0.3</v>
      </c>
      <c r="K23" s="28">
        <f t="shared" si="8"/>
        <v>90</v>
      </c>
      <c r="L23" s="42">
        <f t="shared" si="5"/>
        <v>1620</v>
      </c>
      <c r="M23" s="42">
        <f t="shared" si="6"/>
        <v>3.7037037037037037</v>
      </c>
    </row>
    <row r="24" spans="1:13" ht="11.25" customHeight="1">
      <c r="A24" s="18" t="s">
        <v>111</v>
      </c>
      <c r="B24" s="12">
        <v>27</v>
      </c>
      <c r="C24" s="26">
        <f t="shared" si="7"/>
        <v>5.94</v>
      </c>
      <c r="D24" s="13">
        <v>4500</v>
      </c>
      <c r="E24" s="12">
        <v>5.0000000000000001E-3</v>
      </c>
      <c r="F24" s="12">
        <v>0.22</v>
      </c>
      <c r="G24" s="14"/>
      <c r="H24" s="15">
        <f t="shared" si="1"/>
        <v>22.5</v>
      </c>
      <c r="I24" s="25">
        <f t="shared" ref="I24" si="10">E24/C24</f>
        <v>8.4175084175084171E-4</v>
      </c>
      <c r="J24" s="27">
        <f t="shared" si="3"/>
        <v>0.22500000000000001</v>
      </c>
      <c r="K24" s="28">
        <f t="shared" si="8"/>
        <v>122.72727272727273</v>
      </c>
      <c r="L24" s="42">
        <f t="shared" si="5"/>
        <v>1188</v>
      </c>
      <c r="M24" s="42">
        <f t="shared" si="6"/>
        <v>3.7878787878787876</v>
      </c>
    </row>
    <row r="25" spans="1:13" ht="11.25" customHeight="1">
      <c r="A25" s="18" t="s">
        <v>112</v>
      </c>
      <c r="B25" s="12">
        <v>12</v>
      </c>
      <c r="C25" s="26">
        <f t="shared" si="7"/>
        <v>7.8000000000000007</v>
      </c>
      <c r="D25" s="30">
        <v>9000</v>
      </c>
      <c r="E25" s="29">
        <v>3.5000000000000001E-3</v>
      </c>
      <c r="F25" s="29">
        <v>0.65</v>
      </c>
      <c r="G25" s="29"/>
      <c r="H25" s="15">
        <f t="shared" si="1"/>
        <v>31.5</v>
      </c>
      <c r="I25" s="25">
        <f t="shared" si="2"/>
        <v>4.4871794871794866E-4</v>
      </c>
      <c r="J25" s="27">
        <f t="shared" si="3"/>
        <v>0.315</v>
      </c>
      <c r="K25" s="28">
        <f t="shared" si="8"/>
        <v>18.46153846153846</v>
      </c>
      <c r="L25" s="42">
        <f t="shared" si="5"/>
        <v>2228.5714285714289</v>
      </c>
      <c r="M25" s="42">
        <f t="shared" si="6"/>
        <v>4.0384615384615383</v>
      </c>
    </row>
    <row r="26" spans="1:13" ht="11.25" customHeight="1">
      <c r="A26" s="18" t="s">
        <v>113</v>
      </c>
      <c r="B26" s="29">
        <v>12</v>
      </c>
      <c r="C26" s="26">
        <f t="shared" si="7"/>
        <v>6.24</v>
      </c>
      <c r="D26" s="30">
        <v>4500</v>
      </c>
      <c r="E26" s="29">
        <v>5.0000000000000001E-3</v>
      </c>
      <c r="F26" s="29">
        <v>0.52</v>
      </c>
      <c r="G26" s="29"/>
      <c r="H26" s="15">
        <f t="shared" si="1"/>
        <v>22.5</v>
      </c>
      <c r="I26" s="25">
        <f t="shared" si="2"/>
        <v>8.0128205128205125E-4</v>
      </c>
      <c r="J26" s="27">
        <f t="shared" si="3"/>
        <v>0.22500000000000001</v>
      </c>
      <c r="K26" s="28">
        <f t="shared" si="8"/>
        <v>23.076923076923077</v>
      </c>
      <c r="L26" s="42">
        <f t="shared" si="5"/>
        <v>1248</v>
      </c>
      <c r="M26" s="42">
        <f t="shared" si="6"/>
        <v>3.6057692307692308</v>
      </c>
    </row>
    <row r="27" spans="1:13" ht="11.25" customHeight="1">
      <c r="A27" s="18" t="s">
        <v>115</v>
      </c>
      <c r="B27" s="29">
        <v>14</v>
      </c>
      <c r="C27" s="26">
        <f t="shared" si="7"/>
        <v>6.3</v>
      </c>
      <c r="D27" s="30">
        <v>4500</v>
      </c>
      <c r="E27" s="29">
        <v>5.0000000000000001E-3</v>
      </c>
      <c r="F27" s="29">
        <v>0.45</v>
      </c>
      <c r="G27" s="29"/>
      <c r="H27" s="15">
        <f t="shared" si="1"/>
        <v>22.5</v>
      </c>
      <c r="I27" s="25">
        <f t="shared" si="2"/>
        <v>7.9365079365079365E-4</v>
      </c>
      <c r="J27" s="27">
        <f t="shared" si="3"/>
        <v>0.22500000000000001</v>
      </c>
      <c r="K27" s="28">
        <f t="shared" si="8"/>
        <v>31.111111111111111</v>
      </c>
      <c r="L27" s="42">
        <f t="shared" si="5"/>
        <v>1260</v>
      </c>
      <c r="M27" s="42">
        <f t="shared" si="6"/>
        <v>3.5714285714285716</v>
      </c>
    </row>
    <row r="28" spans="1:13" ht="11.25" customHeight="1">
      <c r="A28" s="18" t="s">
        <v>114</v>
      </c>
      <c r="B28" s="29">
        <v>12</v>
      </c>
      <c r="C28" s="26">
        <f t="shared" si="7"/>
        <v>3.3600000000000003</v>
      </c>
      <c r="D28" s="30">
        <v>2500</v>
      </c>
      <c r="E28" s="29">
        <v>5.0000000000000001E-3</v>
      </c>
      <c r="F28" s="29">
        <v>0.28000000000000003</v>
      </c>
      <c r="G28" s="29"/>
      <c r="H28" s="15">
        <f t="shared" si="1"/>
        <v>12.5</v>
      </c>
      <c r="I28" s="25">
        <f t="shared" si="2"/>
        <v>1.488095238095238E-3</v>
      </c>
      <c r="J28" s="27">
        <f t="shared" si="3"/>
        <v>0.125</v>
      </c>
      <c r="K28" s="28">
        <f t="shared" si="8"/>
        <v>42.857142857142854</v>
      </c>
      <c r="L28" s="42">
        <f t="shared" si="5"/>
        <v>672</v>
      </c>
      <c r="M28" s="42">
        <f t="shared" si="6"/>
        <v>3.7202380952380949</v>
      </c>
    </row>
    <row r="29" spans="1:13" ht="11.25" customHeight="1">
      <c r="A29" s="18" t="s">
        <v>116</v>
      </c>
      <c r="B29" s="29">
        <v>29</v>
      </c>
      <c r="C29" s="26">
        <f t="shared" si="7"/>
        <v>14.5</v>
      </c>
      <c r="D29" s="30">
        <v>9000</v>
      </c>
      <c r="E29" s="29">
        <v>7.0000000000000001E-3</v>
      </c>
      <c r="F29" s="29">
        <v>0.5</v>
      </c>
      <c r="G29" s="29"/>
      <c r="H29" s="15">
        <f t="shared" si="1"/>
        <v>63</v>
      </c>
      <c r="I29" s="25">
        <f t="shared" si="2"/>
        <v>4.8275862068965518E-4</v>
      </c>
      <c r="J29" s="27">
        <f t="shared" si="3"/>
        <v>0.63</v>
      </c>
      <c r="K29" s="28">
        <f t="shared" si="8"/>
        <v>58</v>
      </c>
      <c r="L29" s="42">
        <f t="shared" si="5"/>
        <v>2071.4285714285716</v>
      </c>
      <c r="M29" s="42">
        <f t="shared" si="6"/>
        <v>4.3448275862068968</v>
      </c>
    </row>
    <row r="30" spans="1:13" ht="11.25" customHeight="1">
      <c r="A30" s="18" t="s">
        <v>117</v>
      </c>
      <c r="B30" s="29">
        <v>27</v>
      </c>
      <c r="C30" s="26">
        <f t="shared" si="7"/>
        <v>6.75</v>
      </c>
      <c r="D30" s="30">
        <v>2600</v>
      </c>
      <c r="E30" s="29">
        <v>0.01</v>
      </c>
      <c r="F30" s="29">
        <v>0.25</v>
      </c>
      <c r="G30" s="29"/>
      <c r="H30" s="15">
        <f t="shared" si="1"/>
        <v>26</v>
      </c>
      <c r="I30" s="25">
        <f t="shared" si="2"/>
        <v>1.4814814814814814E-3</v>
      </c>
      <c r="J30" s="27">
        <f t="shared" si="3"/>
        <v>0.26</v>
      </c>
      <c r="K30" s="28">
        <f t="shared" si="8"/>
        <v>108</v>
      </c>
      <c r="L30" s="42">
        <f t="shared" si="5"/>
        <v>675</v>
      </c>
      <c r="M30" s="42">
        <f t="shared" si="6"/>
        <v>3.8518518518518516</v>
      </c>
    </row>
    <row r="31" spans="1:13" ht="11.25" customHeight="1">
      <c r="A31" s="18" t="s">
        <v>118</v>
      </c>
      <c r="B31" s="29">
        <v>27</v>
      </c>
      <c r="C31" s="26">
        <f t="shared" si="7"/>
        <v>13.5</v>
      </c>
      <c r="D31" s="30">
        <v>4500</v>
      </c>
      <c r="E31" s="29">
        <v>0.01</v>
      </c>
      <c r="F31" s="29">
        <v>0.5</v>
      </c>
      <c r="G31" s="29"/>
      <c r="H31" s="15">
        <f t="shared" si="1"/>
        <v>45</v>
      </c>
      <c r="I31" s="25">
        <f t="shared" si="2"/>
        <v>7.407407407407407E-4</v>
      </c>
      <c r="J31" s="27">
        <f t="shared" si="3"/>
        <v>0.45</v>
      </c>
      <c r="K31" s="28">
        <f t="shared" si="8"/>
        <v>54</v>
      </c>
      <c r="L31" s="42">
        <f t="shared" si="5"/>
        <v>1350</v>
      </c>
      <c r="M31" s="42">
        <f t="shared" si="6"/>
        <v>3.3333333333333335</v>
      </c>
    </row>
    <row r="32" spans="1:13" ht="11.25" customHeight="1">
      <c r="A32" s="18" t="s">
        <v>119</v>
      </c>
      <c r="B32" s="29">
        <v>26</v>
      </c>
      <c r="C32" s="26">
        <f t="shared" si="7"/>
        <v>13</v>
      </c>
      <c r="D32" s="30">
        <v>5500</v>
      </c>
      <c r="E32" s="29">
        <v>0.01</v>
      </c>
      <c r="F32" s="29">
        <v>0.5</v>
      </c>
      <c r="G32" s="29"/>
      <c r="H32" s="15">
        <f t="shared" si="1"/>
        <v>55</v>
      </c>
      <c r="I32" s="25">
        <f t="shared" si="2"/>
        <v>7.6923076923076923E-4</v>
      </c>
      <c r="J32" s="27">
        <f t="shared" si="3"/>
        <v>0.55000000000000004</v>
      </c>
      <c r="K32" s="28">
        <f t="shared" si="8"/>
        <v>52</v>
      </c>
      <c r="L32" s="42">
        <f t="shared" si="5"/>
        <v>1300</v>
      </c>
      <c r="M32" s="42">
        <f t="shared" si="6"/>
        <v>4.2307692307692317</v>
      </c>
    </row>
    <row r="33" spans="1:13" ht="11.25" customHeight="1">
      <c r="A33" s="18" t="s">
        <v>120</v>
      </c>
      <c r="B33" s="29">
        <v>27</v>
      </c>
      <c r="C33" s="26">
        <f t="shared" si="7"/>
        <v>10.8</v>
      </c>
      <c r="D33" s="30">
        <v>600</v>
      </c>
      <c r="E33" s="29">
        <v>7.0000000000000007E-2</v>
      </c>
      <c r="F33" s="29">
        <v>0.4</v>
      </c>
      <c r="G33" s="29"/>
      <c r="H33" s="15">
        <f t="shared" si="1"/>
        <v>42.000000000000007</v>
      </c>
      <c r="I33" s="25">
        <f t="shared" si="2"/>
        <v>6.4814814814814813E-3</v>
      </c>
      <c r="J33" s="27">
        <f t="shared" si="3"/>
        <v>0.42000000000000004</v>
      </c>
      <c r="K33" s="28">
        <f t="shared" si="8"/>
        <v>67.5</v>
      </c>
      <c r="L33" s="42">
        <f t="shared" si="5"/>
        <v>154.28571428571428</v>
      </c>
      <c r="M33" s="42">
        <f t="shared" si="6"/>
        <v>3.8888888888888893</v>
      </c>
    </row>
    <row r="34" spans="1:13" ht="11.25" customHeight="1">
      <c r="A34" s="18" t="s">
        <v>121</v>
      </c>
      <c r="B34" s="29">
        <v>12</v>
      </c>
      <c r="C34" s="26">
        <f t="shared" si="7"/>
        <v>14.399999999999999</v>
      </c>
      <c r="D34" s="30">
        <v>9000</v>
      </c>
      <c r="E34" s="29">
        <v>7.0000000000000001E-3</v>
      </c>
      <c r="F34" s="29">
        <v>1.2</v>
      </c>
      <c r="G34" s="29"/>
      <c r="H34" s="15">
        <f t="shared" si="1"/>
        <v>63</v>
      </c>
      <c r="I34" s="25">
        <f t="shared" si="2"/>
        <v>4.8611111111111115E-4</v>
      </c>
      <c r="J34" s="27">
        <f t="shared" si="3"/>
        <v>0.63</v>
      </c>
      <c r="K34" s="28">
        <f t="shared" si="8"/>
        <v>10</v>
      </c>
      <c r="L34" s="42">
        <f t="shared" si="5"/>
        <v>2057.1428571428569</v>
      </c>
      <c r="M34" s="42">
        <f t="shared" si="6"/>
        <v>4.375</v>
      </c>
    </row>
    <row r="35" spans="1:13" ht="11.25" customHeight="1">
      <c r="A35" s="18" t="s">
        <v>122</v>
      </c>
      <c r="B35" s="29">
        <v>12</v>
      </c>
      <c r="C35" s="26">
        <f t="shared" si="7"/>
        <v>14.399999999999999</v>
      </c>
      <c r="D35" s="30">
        <v>6000</v>
      </c>
      <c r="E35" s="29">
        <v>0.01</v>
      </c>
      <c r="F35" s="29">
        <v>1.2</v>
      </c>
      <c r="G35" s="29"/>
      <c r="H35" s="15">
        <f t="shared" si="1"/>
        <v>60</v>
      </c>
      <c r="I35" s="25">
        <f t="shared" ref="I35:I49" si="11">E35/C35</f>
        <v>6.9444444444444458E-4</v>
      </c>
      <c r="J35" s="27">
        <f t="shared" si="3"/>
        <v>0.6</v>
      </c>
      <c r="K35" s="28">
        <f t="shared" si="8"/>
        <v>10</v>
      </c>
      <c r="L35" s="42">
        <f t="shared" si="5"/>
        <v>1439.9999999999998</v>
      </c>
      <c r="M35" s="42">
        <f t="shared" si="6"/>
        <v>4.166666666666667</v>
      </c>
    </row>
    <row r="36" spans="1:13" ht="11.25" customHeight="1">
      <c r="A36" s="18" t="s">
        <v>123</v>
      </c>
      <c r="B36" s="29">
        <v>12</v>
      </c>
      <c r="C36" s="26">
        <f t="shared" si="7"/>
        <v>12</v>
      </c>
      <c r="D36" s="30">
        <v>4500</v>
      </c>
      <c r="E36" s="29">
        <v>0.01</v>
      </c>
      <c r="F36" s="29">
        <v>1</v>
      </c>
      <c r="G36" s="29"/>
      <c r="H36" s="15">
        <f t="shared" si="1"/>
        <v>45</v>
      </c>
      <c r="I36" s="25">
        <f t="shared" si="11"/>
        <v>8.3333333333333339E-4</v>
      </c>
      <c r="J36" s="27">
        <f t="shared" si="3"/>
        <v>0.45</v>
      </c>
      <c r="K36" s="28">
        <f t="shared" si="8"/>
        <v>12</v>
      </c>
      <c r="L36" s="42">
        <f t="shared" si="5"/>
        <v>1200</v>
      </c>
      <c r="M36" s="42">
        <f t="shared" si="6"/>
        <v>3.75</v>
      </c>
    </row>
    <row r="37" spans="1:13" ht="11.25" customHeight="1">
      <c r="A37" s="18" t="s">
        <v>125</v>
      </c>
      <c r="B37" s="29">
        <v>14</v>
      </c>
      <c r="C37" s="26">
        <f t="shared" si="7"/>
        <v>11.200000000000001</v>
      </c>
      <c r="D37" s="30">
        <v>4500</v>
      </c>
      <c r="E37" s="29">
        <v>0.01</v>
      </c>
      <c r="F37" s="29">
        <v>0.8</v>
      </c>
      <c r="G37" s="29"/>
      <c r="H37" s="15">
        <f t="shared" si="1"/>
        <v>45</v>
      </c>
      <c r="I37" s="25">
        <f t="shared" si="11"/>
        <v>8.9285714285714283E-4</v>
      </c>
      <c r="J37" s="27">
        <f t="shared" si="3"/>
        <v>0.45</v>
      </c>
      <c r="K37" s="28">
        <f t="shared" si="8"/>
        <v>17.5</v>
      </c>
      <c r="L37" s="42">
        <f t="shared" si="5"/>
        <v>1120</v>
      </c>
      <c r="M37" s="42">
        <f t="shared" si="6"/>
        <v>4.0178571428571423</v>
      </c>
    </row>
    <row r="38" spans="1:13" ht="11.25" customHeight="1">
      <c r="A38" s="18" t="s">
        <v>124</v>
      </c>
      <c r="B38" s="29">
        <v>12</v>
      </c>
      <c r="C38" s="26">
        <f t="shared" si="7"/>
        <v>7.1999999999999993</v>
      </c>
      <c r="D38" s="30">
        <v>2500</v>
      </c>
      <c r="E38" s="29">
        <v>0.01</v>
      </c>
      <c r="F38" s="29">
        <v>0.6</v>
      </c>
      <c r="G38" s="29"/>
      <c r="H38" s="15">
        <f t="shared" si="1"/>
        <v>25</v>
      </c>
      <c r="I38" s="25">
        <f t="shared" si="11"/>
        <v>1.3888888888888892E-3</v>
      </c>
      <c r="J38" s="27">
        <f t="shared" si="3"/>
        <v>0.25</v>
      </c>
      <c r="K38" s="28">
        <f t="shared" si="8"/>
        <v>20</v>
      </c>
      <c r="L38" s="42">
        <f t="shared" si="5"/>
        <v>719.99999999999989</v>
      </c>
      <c r="M38" s="42">
        <f t="shared" si="6"/>
        <v>3.4722222222222228</v>
      </c>
    </row>
    <row r="39" spans="1:13" ht="11.25" customHeight="1">
      <c r="A39" s="18" t="s">
        <v>126</v>
      </c>
      <c r="B39" s="29">
        <v>27</v>
      </c>
      <c r="C39" s="26">
        <f t="shared" si="7"/>
        <v>35.1</v>
      </c>
      <c r="D39" s="30">
        <v>9000</v>
      </c>
      <c r="E39" s="29">
        <v>1.4999999999999999E-2</v>
      </c>
      <c r="F39" s="29">
        <v>1.3</v>
      </c>
      <c r="G39" s="29"/>
      <c r="H39" s="15">
        <f t="shared" si="1"/>
        <v>135</v>
      </c>
      <c r="I39" s="25">
        <f t="shared" si="11"/>
        <v>4.273504273504273E-4</v>
      </c>
      <c r="J39" s="27">
        <f t="shared" si="3"/>
        <v>1.3499999999999999</v>
      </c>
      <c r="K39" s="28">
        <f t="shared" si="8"/>
        <v>20.76923076923077</v>
      </c>
      <c r="L39" s="42">
        <f t="shared" si="5"/>
        <v>2340</v>
      </c>
      <c r="M39" s="42">
        <f t="shared" si="6"/>
        <v>3.8461538461538458</v>
      </c>
    </row>
    <row r="40" spans="1:13" ht="11.25" customHeight="1">
      <c r="A40" s="18" t="s">
        <v>127</v>
      </c>
      <c r="B40" s="29">
        <v>27</v>
      </c>
      <c r="C40" s="26">
        <f t="shared" si="7"/>
        <v>12.15</v>
      </c>
      <c r="D40" s="30">
        <v>3500</v>
      </c>
      <c r="E40" s="29">
        <v>1.4999999999999999E-2</v>
      </c>
      <c r="F40" s="29">
        <v>0.45</v>
      </c>
      <c r="G40" s="29"/>
      <c r="H40" s="15">
        <f t="shared" si="1"/>
        <v>52.5</v>
      </c>
      <c r="I40" s="25">
        <f t="shared" si="11"/>
        <v>1.2345679012345679E-3</v>
      </c>
      <c r="J40" s="27">
        <f t="shared" si="3"/>
        <v>0.52500000000000002</v>
      </c>
      <c r="K40" s="28">
        <f t="shared" si="8"/>
        <v>60</v>
      </c>
      <c r="L40" s="42">
        <f t="shared" si="5"/>
        <v>810</v>
      </c>
      <c r="M40" s="42">
        <f t="shared" si="6"/>
        <v>4.3209876543209873</v>
      </c>
    </row>
    <row r="41" spans="1:13" ht="11.25" customHeight="1">
      <c r="A41" s="18" t="s">
        <v>128</v>
      </c>
      <c r="B41" s="29">
        <v>6</v>
      </c>
      <c r="C41" s="26">
        <f t="shared" si="7"/>
        <v>12</v>
      </c>
      <c r="D41" s="30">
        <v>1800</v>
      </c>
      <c r="E41" s="29">
        <v>2.3E-2</v>
      </c>
      <c r="F41" s="29">
        <v>2</v>
      </c>
      <c r="G41" s="29"/>
      <c r="H41" s="15">
        <f t="shared" si="1"/>
        <v>41.4</v>
      </c>
      <c r="I41" s="25">
        <f t="shared" si="11"/>
        <v>1.9166666666666666E-3</v>
      </c>
      <c r="J41" s="27">
        <f t="shared" si="3"/>
        <v>0.41399999999999998</v>
      </c>
      <c r="K41" s="28">
        <f t="shared" si="8"/>
        <v>3</v>
      </c>
      <c r="L41" s="42">
        <f t="shared" si="5"/>
        <v>521.73913043478262</v>
      </c>
      <c r="M41" s="42">
        <f t="shared" si="6"/>
        <v>3.4499999999999997</v>
      </c>
    </row>
    <row r="42" spans="1:13" ht="11.25" customHeight="1">
      <c r="A42" s="18" t="s">
        <v>129</v>
      </c>
      <c r="B42" s="29">
        <v>27</v>
      </c>
      <c r="C42" s="26">
        <f t="shared" si="7"/>
        <v>29.700000000000003</v>
      </c>
      <c r="D42" s="30">
        <v>6000</v>
      </c>
      <c r="E42" s="29">
        <v>0.02</v>
      </c>
      <c r="F42" s="29">
        <v>1.1000000000000001</v>
      </c>
      <c r="G42" s="29"/>
      <c r="H42" s="15">
        <f t="shared" si="1"/>
        <v>120</v>
      </c>
      <c r="I42" s="25">
        <f t="shared" si="11"/>
        <v>6.7340067340067333E-4</v>
      </c>
      <c r="J42" s="27">
        <f t="shared" si="3"/>
        <v>1.2</v>
      </c>
      <c r="K42" s="28">
        <f t="shared" si="8"/>
        <v>24.545454545454543</v>
      </c>
      <c r="L42" s="42">
        <f t="shared" si="5"/>
        <v>1485</v>
      </c>
      <c r="M42" s="42">
        <f t="shared" si="6"/>
        <v>4.0404040404040398</v>
      </c>
    </row>
    <row r="43" spans="1:13" ht="11.25" customHeight="1">
      <c r="A43" s="18" t="s">
        <v>130</v>
      </c>
      <c r="B43" s="29">
        <v>27</v>
      </c>
      <c r="C43" s="26">
        <f t="shared" si="7"/>
        <v>22.95</v>
      </c>
      <c r="D43" s="30">
        <v>4500</v>
      </c>
      <c r="E43" s="29">
        <v>0.02</v>
      </c>
      <c r="F43" s="29">
        <v>0.85</v>
      </c>
      <c r="G43" s="29"/>
      <c r="H43" s="15">
        <f t="shared" si="1"/>
        <v>90</v>
      </c>
      <c r="I43" s="25">
        <f t="shared" si="11"/>
        <v>8.7145969498910684E-4</v>
      </c>
      <c r="J43" s="27">
        <f t="shared" si="3"/>
        <v>0.9</v>
      </c>
      <c r="K43" s="28">
        <f t="shared" si="8"/>
        <v>31.764705882352942</v>
      </c>
      <c r="L43" s="42">
        <f t="shared" si="5"/>
        <v>1147.5</v>
      </c>
      <c r="M43" s="42">
        <f t="shared" si="6"/>
        <v>3.9215686274509807</v>
      </c>
    </row>
    <row r="44" spans="1:13" ht="11.25" customHeight="1">
      <c r="A44" s="18" t="s">
        <v>131</v>
      </c>
      <c r="B44" s="29">
        <v>27</v>
      </c>
      <c r="C44" s="26">
        <f t="shared" si="7"/>
        <v>14.31</v>
      </c>
      <c r="D44" s="30">
        <v>2500</v>
      </c>
      <c r="E44" s="29">
        <v>0.02</v>
      </c>
      <c r="F44" s="29">
        <v>0.53</v>
      </c>
      <c r="G44" s="29"/>
      <c r="H44" s="15">
        <f t="shared" si="1"/>
        <v>50</v>
      </c>
      <c r="I44" s="25">
        <f t="shared" si="11"/>
        <v>1.397624039133473E-3</v>
      </c>
      <c r="J44" s="27">
        <f t="shared" si="3"/>
        <v>0.5</v>
      </c>
      <c r="K44" s="28">
        <f t="shared" si="8"/>
        <v>50.943396226415089</v>
      </c>
      <c r="L44" s="42">
        <f t="shared" si="5"/>
        <v>715.5</v>
      </c>
      <c r="M44" s="42">
        <f t="shared" si="6"/>
        <v>3.4940600978336827</v>
      </c>
    </row>
    <row r="45" spans="1:13" ht="11.25" customHeight="1">
      <c r="A45" s="18" t="s">
        <v>132</v>
      </c>
      <c r="B45" s="29">
        <v>12</v>
      </c>
      <c r="C45" s="26">
        <f t="shared" si="7"/>
        <v>33.599999999999994</v>
      </c>
      <c r="D45" s="30">
        <v>9000</v>
      </c>
      <c r="E45" s="29">
        <v>1.4999999999999999E-2</v>
      </c>
      <c r="F45" s="29">
        <v>2.8</v>
      </c>
      <c r="G45" s="29"/>
      <c r="H45" s="15">
        <f t="shared" si="1"/>
        <v>135</v>
      </c>
      <c r="I45" s="25">
        <f t="shared" si="11"/>
        <v>4.4642857142857147E-4</v>
      </c>
      <c r="J45" s="27">
        <f t="shared" si="3"/>
        <v>1.3499999999999999</v>
      </c>
      <c r="K45" s="28">
        <f t="shared" si="8"/>
        <v>4.2857142857142856</v>
      </c>
      <c r="L45" s="42">
        <f t="shared" si="5"/>
        <v>2239.9999999999995</v>
      </c>
      <c r="M45" s="42">
        <f t="shared" si="6"/>
        <v>4.0178571428571432</v>
      </c>
    </row>
    <row r="46" spans="1:13" ht="11.25" customHeight="1">
      <c r="A46" s="18" t="s">
        <v>133</v>
      </c>
      <c r="B46" s="29">
        <v>12</v>
      </c>
      <c r="C46" s="26">
        <f t="shared" si="7"/>
        <v>26.400000000000002</v>
      </c>
      <c r="D46" s="30">
        <v>6000</v>
      </c>
      <c r="E46" s="29">
        <v>0.02</v>
      </c>
      <c r="F46" s="29">
        <v>2.2000000000000002</v>
      </c>
      <c r="G46" s="29"/>
      <c r="H46" s="15">
        <f t="shared" si="1"/>
        <v>120</v>
      </c>
      <c r="I46" s="25">
        <f>E46/C46</f>
        <v>7.5757575757575758E-4</v>
      </c>
      <c r="J46" s="27">
        <f t="shared" si="3"/>
        <v>1.2</v>
      </c>
      <c r="K46" s="28">
        <f>B46/F46</f>
        <v>5.4545454545454541</v>
      </c>
      <c r="L46" s="42">
        <f t="shared" si="5"/>
        <v>1320</v>
      </c>
      <c r="M46" s="42">
        <f t="shared" si="6"/>
        <v>4.545454545454545</v>
      </c>
    </row>
    <row r="47" spans="1:13" ht="11.25" customHeight="1">
      <c r="A47" s="18" t="s">
        <v>134</v>
      </c>
      <c r="B47" s="29">
        <v>12</v>
      </c>
      <c r="C47" s="26">
        <f t="shared" si="7"/>
        <v>19.200000000000003</v>
      </c>
      <c r="D47" s="30">
        <v>4500</v>
      </c>
      <c r="E47" s="29">
        <v>0.02</v>
      </c>
      <c r="F47" s="29">
        <v>1.6</v>
      </c>
      <c r="G47" s="29"/>
      <c r="H47" s="15">
        <f t="shared" si="1"/>
        <v>90</v>
      </c>
      <c r="I47" s="25">
        <f t="shared" si="11"/>
        <v>1.0416666666666664E-3</v>
      </c>
      <c r="J47" s="27">
        <f t="shared" si="3"/>
        <v>0.9</v>
      </c>
      <c r="K47" s="28">
        <f t="shared" si="8"/>
        <v>7.5</v>
      </c>
      <c r="L47" s="42">
        <f t="shared" si="5"/>
        <v>960.00000000000011</v>
      </c>
      <c r="M47" s="42">
        <f t="shared" si="6"/>
        <v>4.6874999999999991</v>
      </c>
    </row>
    <row r="48" spans="1:13" ht="11.25" customHeight="1">
      <c r="A48" s="18" t="s">
        <v>135</v>
      </c>
      <c r="B48" s="29">
        <v>12</v>
      </c>
      <c r="C48" s="26">
        <f>B48*F48</f>
        <v>13.799999999999999</v>
      </c>
      <c r="D48" s="30">
        <v>2500</v>
      </c>
      <c r="E48" s="29">
        <v>0.02</v>
      </c>
      <c r="F48" s="29">
        <v>1.1499999999999999</v>
      </c>
      <c r="G48" s="29"/>
      <c r="H48" s="15">
        <f t="shared" si="1"/>
        <v>50</v>
      </c>
      <c r="I48" s="25">
        <f>E48/C48</f>
        <v>1.4492753623188408E-3</v>
      </c>
      <c r="J48" s="27">
        <f t="shared" si="3"/>
        <v>0.5</v>
      </c>
      <c r="K48" s="28">
        <f>B48/F48</f>
        <v>10.434782608695652</v>
      </c>
      <c r="L48" s="42">
        <f t="shared" si="5"/>
        <v>689.99999999999989</v>
      </c>
      <c r="M48" s="42">
        <f t="shared" si="6"/>
        <v>3.6231884057971016</v>
      </c>
    </row>
    <row r="49" spans="1:13" ht="15" customHeight="1">
      <c r="A49" s="18" t="s">
        <v>245</v>
      </c>
      <c r="B49" s="44">
        <v>12</v>
      </c>
      <c r="C49" s="44">
        <v>72</v>
      </c>
      <c r="D49" s="46">
        <v>6500</v>
      </c>
      <c r="E49" s="47">
        <v>4</v>
      </c>
      <c r="F49" s="47">
        <v>6</v>
      </c>
      <c r="G49" s="47"/>
      <c r="H49" s="44">
        <f t="shared" si="1"/>
        <v>26000</v>
      </c>
      <c r="I49" s="48">
        <f t="shared" si="11"/>
        <v>5.5555555555555552E-2</v>
      </c>
      <c r="J49" s="49">
        <f t="shared" si="3"/>
        <v>260</v>
      </c>
      <c r="K49" s="50">
        <f>B49/F49</f>
        <v>2</v>
      </c>
      <c r="L49" s="51">
        <f t="shared" si="5"/>
        <v>18</v>
      </c>
      <c r="M49" s="43">
        <f t="shared" si="6"/>
        <v>361.11111111111109</v>
      </c>
    </row>
    <row r="50" spans="1:13" ht="15">
      <c r="A50" s="82" t="s">
        <v>107</v>
      </c>
      <c r="B50" s="83"/>
      <c r="C50" s="83"/>
      <c r="D50" s="83"/>
      <c r="E50" s="83"/>
      <c r="F50" s="83"/>
      <c r="G50" s="84"/>
      <c r="H50" s="85" t="s">
        <v>35</v>
      </c>
      <c r="I50" s="86"/>
      <c r="J50" s="86"/>
      <c r="K50" s="86"/>
      <c r="L50" s="86"/>
      <c r="M50" s="86"/>
    </row>
    <row r="51" spans="1:13" ht="40.5" customHeight="1">
      <c r="A51" s="16" t="s">
        <v>0</v>
      </c>
      <c r="B51" s="16" t="s">
        <v>43</v>
      </c>
      <c r="C51" s="16" t="s">
        <v>93</v>
      </c>
      <c r="D51" s="17" t="s">
        <v>41</v>
      </c>
      <c r="E51" s="16" t="s">
        <v>257</v>
      </c>
      <c r="F51" s="41" t="s">
        <v>95</v>
      </c>
      <c r="G51" s="16" t="s">
        <v>40</v>
      </c>
      <c r="H51" s="23" t="s">
        <v>34</v>
      </c>
      <c r="I51" s="24" t="s">
        <v>239</v>
      </c>
      <c r="J51" s="24" t="s">
        <v>240</v>
      </c>
      <c r="K51" s="24" t="s">
        <v>241</v>
      </c>
      <c r="L51" s="24" t="s">
        <v>242</v>
      </c>
      <c r="M51" s="24" t="s">
        <v>243</v>
      </c>
    </row>
    <row r="52" spans="1:13" s="35" customFormat="1" ht="11.25" customHeight="1">
      <c r="A52" s="18" t="s">
        <v>136</v>
      </c>
      <c r="B52" s="12">
        <v>27</v>
      </c>
      <c r="C52" s="26">
        <f t="shared" si="7"/>
        <v>5.4</v>
      </c>
      <c r="D52" s="13">
        <v>9000</v>
      </c>
      <c r="E52" s="12">
        <v>1E-3</v>
      </c>
      <c r="F52" s="12">
        <v>0.2</v>
      </c>
      <c r="G52" s="12"/>
      <c r="H52" s="15">
        <f>E52*D52</f>
        <v>9</v>
      </c>
      <c r="I52" s="25">
        <f>E52/C52</f>
        <v>1.8518518518518518E-4</v>
      </c>
      <c r="J52" s="27">
        <f t="shared" ref="J52" si="12">D52/100*E52</f>
        <v>0.09</v>
      </c>
      <c r="K52" s="28">
        <f>B52/F52</f>
        <v>135</v>
      </c>
      <c r="L52" s="42">
        <f t="shared" ref="L52:L115" si="13">C52/E52</f>
        <v>5400</v>
      </c>
      <c r="M52" s="42">
        <f t="shared" ref="M52:M115" si="14">J52*100/C52</f>
        <v>1.6666666666666665</v>
      </c>
    </row>
    <row r="53" spans="1:13" s="35" customFormat="1" ht="11.25" customHeight="1">
      <c r="A53" s="18" t="s">
        <v>137</v>
      </c>
      <c r="B53" s="12">
        <v>27</v>
      </c>
      <c r="C53" s="26">
        <f t="shared" si="7"/>
        <v>6.75</v>
      </c>
      <c r="D53" s="13">
        <v>12000</v>
      </c>
      <c r="E53" s="12">
        <v>1E-3</v>
      </c>
      <c r="F53" s="12">
        <v>0.25</v>
      </c>
      <c r="G53" s="12"/>
      <c r="H53" s="15">
        <f t="shared" ref="H53:H116" si="15">E53*D53</f>
        <v>12</v>
      </c>
      <c r="I53" s="25">
        <f t="shared" ref="I53:I116" si="16">E53/C53</f>
        <v>1.4814814814814815E-4</v>
      </c>
      <c r="J53" s="27">
        <f t="shared" ref="J53:J116" si="17">D53/100*E53</f>
        <v>0.12</v>
      </c>
      <c r="K53" s="28">
        <f>B53/F53</f>
        <v>108</v>
      </c>
      <c r="L53" s="42">
        <f t="shared" si="13"/>
        <v>6750</v>
      </c>
      <c r="M53" s="42">
        <f t="shared" si="14"/>
        <v>1.7777777777777777</v>
      </c>
    </row>
    <row r="54" spans="1:13" s="35" customFormat="1" ht="11.25" customHeight="1">
      <c r="A54" s="18" t="s">
        <v>138</v>
      </c>
      <c r="B54" s="12">
        <v>27</v>
      </c>
      <c r="C54" s="26">
        <f>B54*F54</f>
        <v>4.8599999999999994</v>
      </c>
      <c r="D54" s="13">
        <v>6000</v>
      </c>
      <c r="E54" s="12">
        <v>1.5E-3</v>
      </c>
      <c r="F54" s="12">
        <v>0.18</v>
      </c>
      <c r="G54" s="12"/>
      <c r="H54" s="15">
        <f t="shared" si="15"/>
        <v>9</v>
      </c>
      <c r="I54" s="25">
        <f t="shared" si="16"/>
        <v>3.0864197530864202E-4</v>
      </c>
      <c r="J54" s="27">
        <f t="shared" si="17"/>
        <v>0.09</v>
      </c>
      <c r="K54" s="28">
        <f t="shared" ref="K54:K117" si="18">B54/F54</f>
        <v>150</v>
      </c>
      <c r="L54" s="42">
        <f t="shared" si="13"/>
        <v>3239.9999999999995</v>
      </c>
      <c r="M54" s="42">
        <f t="shared" si="14"/>
        <v>1.8518518518518521</v>
      </c>
    </row>
    <row r="55" spans="1:13" s="35" customFormat="1" ht="11.25" customHeight="1">
      <c r="A55" s="18" t="s">
        <v>139</v>
      </c>
      <c r="B55" s="12">
        <v>27</v>
      </c>
      <c r="C55" s="26">
        <f t="shared" ref="C55:C118" si="19">B55*F55</f>
        <v>4.05</v>
      </c>
      <c r="D55" s="13">
        <v>4500</v>
      </c>
      <c r="E55" s="12">
        <v>2E-3</v>
      </c>
      <c r="F55" s="12">
        <v>0.15</v>
      </c>
      <c r="G55" s="12"/>
      <c r="H55" s="15">
        <f t="shared" si="15"/>
        <v>9</v>
      </c>
      <c r="I55" s="25">
        <f t="shared" si="16"/>
        <v>4.9382716049382717E-4</v>
      </c>
      <c r="J55" s="27">
        <f t="shared" si="17"/>
        <v>0.09</v>
      </c>
      <c r="K55" s="28">
        <f t="shared" si="18"/>
        <v>180</v>
      </c>
      <c r="L55" s="42">
        <f t="shared" si="13"/>
        <v>2024.9999999999998</v>
      </c>
      <c r="M55" s="42">
        <f t="shared" si="14"/>
        <v>2.2222222222222223</v>
      </c>
    </row>
    <row r="56" spans="1:13" s="35" customFormat="1" ht="11.25" customHeight="1">
      <c r="A56" s="18" t="s">
        <v>140</v>
      </c>
      <c r="B56" s="12">
        <v>12</v>
      </c>
      <c r="C56" s="26">
        <f t="shared" si="19"/>
        <v>5.4</v>
      </c>
      <c r="D56" s="13">
        <v>9000</v>
      </c>
      <c r="E56" s="12">
        <v>1E-3</v>
      </c>
      <c r="F56" s="12">
        <v>0.45</v>
      </c>
      <c r="G56" s="12"/>
      <c r="H56" s="15">
        <f t="shared" si="15"/>
        <v>9</v>
      </c>
      <c r="I56" s="25">
        <f t="shared" si="16"/>
        <v>1.8518518518518518E-4</v>
      </c>
      <c r="J56" s="27">
        <f t="shared" si="17"/>
        <v>0.09</v>
      </c>
      <c r="K56" s="28">
        <f t="shared" si="18"/>
        <v>26.666666666666664</v>
      </c>
      <c r="L56" s="42">
        <f t="shared" si="13"/>
        <v>5400</v>
      </c>
      <c r="M56" s="42">
        <f t="shared" si="14"/>
        <v>1.6666666666666665</v>
      </c>
    </row>
    <row r="57" spans="1:13" s="35" customFormat="1" ht="11.25" customHeight="1">
      <c r="A57" s="18" t="s">
        <v>141</v>
      </c>
      <c r="B57" s="12">
        <v>12</v>
      </c>
      <c r="C57" s="26">
        <f t="shared" si="19"/>
        <v>6.6000000000000005</v>
      </c>
      <c r="D57" s="13">
        <v>12000</v>
      </c>
      <c r="E57" s="12">
        <v>1E-3</v>
      </c>
      <c r="F57" s="12">
        <v>0.55000000000000004</v>
      </c>
      <c r="G57" s="12"/>
      <c r="H57" s="15">
        <f t="shared" si="15"/>
        <v>12</v>
      </c>
      <c r="I57" s="25">
        <f t="shared" si="16"/>
        <v>1.5151515151515152E-4</v>
      </c>
      <c r="J57" s="27">
        <f t="shared" si="17"/>
        <v>0.12</v>
      </c>
      <c r="K57" s="28">
        <f t="shared" si="18"/>
        <v>21.818181818181817</v>
      </c>
      <c r="L57" s="42">
        <f t="shared" si="13"/>
        <v>6600</v>
      </c>
      <c r="M57" s="42">
        <f t="shared" si="14"/>
        <v>1.8181818181818181</v>
      </c>
    </row>
    <row r="58" spans="1:13" s="35" customFormat="1" ht="12.75" customHeight="1">
      <c r="A58" s="18" t="s">
        <v>142</v>
      </c>
      <c r="B58" s="12">
        <v>12</v>
      </c>
      <c r="C58" s="26">
        <f t="shared" si="19"/>
        <v>5.4</v>
      </c>
      <c r="D58" s="13">
        <v>6000</v>
      </c>
      <c r="E58" s="12">
        <v>1.5E-3</v>
      </c>
      <c r="F58" s="12">
        <v>0.45</v>
      </c>
      <c r="G58" s="12"/>
      <c r="H58" s="15">
        <f t="shared" si="15"/>
        <v>9</v>
      </c>
      <c r="I58" s="25">
        <f t="shared" si="16"/>
        <v>2.7777777777777778E-4</v>
      </c>
      <c r="J58" s="27">
        <f t="shared" si="17"/>
        <v>0.09</v>
      </c>
      <c r="K58" s="28">
        <f t="shared" si="18"/>
        <v>26.666666666666664</v>
      </c>
      <c r="L58" s="42">
        <f t="shared" si="13"/>
        <v>3600</v>
      </c>
      <c r="M58" s="42">
        <f t="shared" si="14"/>
        <v>1.6666666666666665</v>
      </c>
    </row>
    <row r="59" spans="1:13" s="35" customFormat="1" ht="11.25" customHeight="1">
      <c r="A59" s="18" t="s">
        <v>143</v>
      </c>
      <c r="B59" s="12">
        <v>12</v>
      </c>
      <c r="C59" s="26">
        <f t="shared" si="19"/>
        <v>4.8000000000000007</v>
      </c>
      <c r="D59" s="13">
        <v>4500</v>
      </c>
      <c r="E59" s="12">
        <v>2E-3</v>
      </c>
      <c r="F59" s="12">
        <v>0.4</v>
      </c>
      <c r="G59" s="12"/>
      <c r="H59" s="15">
        <f t="shared" si="15"/>
        <v>9</v>
      </c>
      <c r="I59" s="25">
        <f t="shared" si="16"/>
        <v>4.1666666666666664E-4</v>
      </c>
      <c r="J59" s="27">
        <f t="shared" si="17"/>
        <v>0.09</v>
      </c>
      <c r="K59" s="28">
        <f t="shared" si="18"/>
        <v>30</v>
      </c>
      <c r="L59" s="42">
        <f t="shared" si="13"/>
        <v>2400.0000000000005</v>
      </c>
      <c r="M59" s="42">
        <f t="shared" si="14"/>
        <v>1.8749999999999998</v>
      </c>
    </row>
    <row r="60" spans="1:13" s="35" customFormat="1" ht="11.25" customHeight="1">
      <c r="A60" s="18" t="s">
        <v>144</v>
      </c>
      <c r="B60" s="12">
        <v>14</v>
      </c>
      <c r="C60" s="26">
        <f t="shared" si="19"/>
        <v>5.6000000000000005</v>
      </c>
      <c r="D60" s="13">
        <v>9000</v>
      </c>
      <c r="E60" s="12">
        <v>1E-3</v>
      </c>
      <c r="F60" s="12">
        <v>0.4</v>
      </c>
      <c r="G60" s="12"/>
      <c r="H60" s="15">
        <f t="shared" si="15"/>
        <v>9</v>
      </c>
      <c r="I60" s="25">
        <f t="shared" si="16"/>
        <v>1.7857142857142857E-4</v>
      </c>
      <c r="J60" s="27">
        <f t="shared" si="17"/>
        <v>0.09</v>
      </c>
      <c r="K60" s="28">
        <f t="shared" si="18"/>
        <v>35</v>
      </c>
      <c r="L60" s="42">
        <f t="shared" si="13"/>
        <v>5600</v>
      </c>
      <c r="M60" s="42">
        <f t="shared" si="14"/>
        <v>1.607142857142857</v>
      </c>
    </row>
    <row r="61" spans="1:13" s="35" customFormat="1" ht="11.25" customHeight="1">
      <c r="A61" s="18" t="s">
        <v>145</v>
      </c>
      <c r="B61" s="12">
        <v>14</v>
      </c>
      <c r="C61" s="26">
        <f t="shared" si="19"/>
        <v>7</v>
      </c>
      <c r="D61" s="13">
        <v>12000</v>
      </c>
      <c r="E61" s="12">
        <v>1E-3</v>
      </c>
      <c r="F61" s="12">
        <v>0.5</v>
      </c>
      <c r="G61" s="12"/>
      <c r="H61" s="15">
        <f t="shared" si="15"/>
        <v>12</v>
      </c>
      <c r="I61" s="25">
        <f t="shared" si="16"/>
        <v>1.4285714285714287E-4</v>
      </c>
      <c r="J61" s="27">
        <f t="shared" si="17"/>
        <v>0.12</v>
      </c>
      <c r="K61" s="28">
        <f t="shared" si="18"/>
        <v>28</v>
      </c>
      <c r="L61" s="42">
        <f t="shared" si="13"/>
        <v>7000</v>
      </c>
      <c r="M61" s="42">
        <f t="shared" si="14"/>
        <v>1.7142857142857142</v>
      </c>
    </row>
    <row r="62" spans="1:13" s="35" customFormat="1" ht="11.25" customHeight="1">
      <c r="A62" s="18" t="s">
        <v>146</v>
      </c>
      <c r="B62" s="12">
        <v>14</v>
      </c>
      <c r="C62" s="26">
        <f t="shared" si="19"/>
        <v>5.6000000000000005</v>
      </c>
      <c r="D62" s="13">
        <v>6000</v>
      </c>
      <c r="E62" s="12">
        <v>1.5E-3</v>
      </c>
      <c r="F62" s="12">
        <v>0.4</v>
      </c>
      <c r="G62" s="12"/>
      <c r="H62" s="15">
        <f t="shared" si="15"/>
        <v>9</v>
      </c>
      <c r="I62" s="25">
        <f t="shared" si="16"/>
        <v>2.6785714285714282E-4</v>
      </c>
      <c r="J62" s="27">
        <f t="shared" si="17"/>
        <v>0.09</v>
      </c>
      <c r="K62" s="28">
        <f t="shared" si="18"/>
        <v>35</v>
      </c>
      <c r="L62" s="42">
        <f t="shared" si="13"/>
        <v>3733.3333333333335</v>
      </c>
      <c r="M62" s="42">
        <f t="shared" si="14"/>
        <v>1.607142857142857</v>
      </c>
    </row>
    <row r="63" spans="1:13" s="35" customFormat="1" ht="11.25" customHeight="1">
      <c r="A63" s="18" t="s">
        <v>147</v>
      </c>
      <c r="B63" s="12">
        <v>14</v>
      </c>
      <c r="C63" s="26">
        <f t="shared" si="19"/>
        <v>4.8999999999999995</v>
      </c>
      <c r="D63" s="13">
        <v>4500</v>
      </c>
      <c r="E63" s="12">
        <v>2E-3</v>
      </c>
      <c r="F63" s="12">
        <v>0.35</v>
      </c>
      <c r="G63" s="12"/>
      <c r="H63" s="15">
        <f t="shared" si="15"/>
        <v>9</v>
      </c>
      <c r="I63" s="25">
        <f t="shared" si="16"/>
        <v>4.0816326530612252E-4</v>
      </c>
      <c r="J63" s="27">
        <f t="shared" si="17"/>
        <v>0.09</v>
      </c>
      <c r="K63" s="28">
        <f t="shared" si="18"/>
        <v>40</v>
      </c>
      <c r="L63" s="42">
        <f t="shared" si="13"/>
        <v>2449.9999999999995</v>
      </c>
      <c r="M63" s="42">
        <f t="shared" si="14"/>
        <v>1.8367346938775513</v>
      </c>
    </row>
    <row r="64" spans="1:13" s="35" customFormat="1" ht="11.25" customHeight="1">
      <c r="A64" s="18" t="s">
        <v>148</v>
      </c>
      <c r="B64" s="12">
        <v>27</v>
      </c>
      <c r="C64" s="26">
        <f t="shared" si="19"/>
        <v>6.75</v>
      </c>
      <c r="D64" s="13">
        <v>6000</v>
      </c>
      <c r="E64" s="12">
        <v>3.0000000000000001E-3</v>
      </c>
      <c r="F64" s="12">
        <v>0.25</v>
      </c>
      <c r="G64" s="12"/>
      <c r="H64" s="15">
        <f t="shared" si="15"/>
        <v>18</v>
      </c>
      <c r="I64" s="25">
        <f t="shared" si="16"/>
        <v>4.4444444444444447E-4</v>
      </c>
      <c r="J64" s="27">
        <f t="shared" si="17"/>
        <v>0.18</v>
      </c>
      <c r="K64" s="28">
        <f t="shared" si="18"/>
        <v>108</v>
      </c>
      <c r="L64" s="42">
        <f t="shared" si="13"/>
        <v>2250</v>
      </c>
      <c r="M64" s="42">
        <f t="shared" si="14"/>
        <v>2.6666666666666665</v>
      </c>
    </row>
    <row r="65" spans="1:13" s="35" customFormat="1" ht="11.25" customHeight="1">
      <c r="A65" s="18" t="s">
        <v>149</v>
      </c>
      <c r="B65" s="12">
        <v>27</v>
      </c>
      <c r="C65" s="26">
        <f t="shared" si="19"/>
        <v>8.1</v>
      </c>
      <c r="D65" s="13">
        <v>9000</v>
      </c>
      <c r="E65" s="12">
        <v>2.2000000000000001E-3</v>
      </c>
      <c r="F65" s="12">
        <v>0.3</v>
      </c>
      <c r="G65" s="12"/>
      <c r="H65" s="15">
        <f t="shared" si="15"/>
        <v>19.8</v>
      </c>
      <c r="I65" s="25">
        <f t="shared" si="16"/>
        <v>2.7160493827160499E-4</v>
      </c>
      <c r="J65" s="27">
        <f t="shared" si="17"/>
        <v>0.19800000000000001</v>
      </c>
      <c r="K65" s="28">
        <f t="shared" si="18"/>
        <v>90</v>
      </c>
      <c r="L65" s="42">
        <f t="shared" si="13"/>
        <v>3681.8181818181815</v>
      </c>
      <c r="M65" s="42">
        <f t="shared" si="14"/>
        <v>2.4444444444444446</v>
      </c>
    </row>
    <row r="66" spans="1:13" s="35" customFormat="1" ht="11.25" customHeight="1">
      <c r="A66" s="18" t="s">
        <v>150</v>
      </c>
      <c r="B66" s="12">
        <v>12</v>
      </c>
      <c r="C66" s="26">
        <f t="shared" si="19"/>
        <v>7.1999999999999993</v>
      </c>
      <c r="D66" s="13">
        <v>6000</v>
      </c>
      <c r="E66" s="12">
        <v>3.0000000000000001E-3</v>
      </c>
      <c r="F66" s="12">
        <v>0.6</v>
      </c>
      <c r="G66" s="12"/>
      <c r="H66" s="15">
        <f t="shared" si="15"/>
        <v>18</v>
      </c>
      <c r="I66" s="25">
        <f t="shared" si="16"/>
        <v>4.1666666666666669E-4</v>
      </c>
      <c r="J66" s="27">
        <f t="shared" si="17"/>
        <v>0.18</v>
      </c>
      <c r="K66" s="28">
        <f t="shared" si="18"/>
        <v>20</v>
      </c>
      <c r="L66" s="42">
        <f t="shared" si="13"/>
        <v>2399.9999999999995</v>
      </c>
      <c r="M66" s="42">
        <f t="shared" si="14"/>
        <v>2.5000000000000004</v>
      </c>
    </row>
    <row r="67" spans="1:13" s="35" customFormat="1" ht="11.25" customHeight="1">
      <c r="A67" s="18" t="s">
        <v>151</v>
      </c>
      <c r="B67" s="12">
        <v>27</v>
      </c>
      <c r="C67" s="26">
        <f t="shared" si="19"/>
        <v>8.1</v>
      </c>
      <c r="D67" s="13">
        <v>12000</v>
      </c>
      <c r="E67" s="12">
        <v>2E-3</v>
      </c>
      <c r="F67" s="12">
        <v>0.3</v>
      </c>
      <c r="G67" s="12"/>
      <c r="H67" s="15">
        <f t="shared" si="15"/>
        <v>24</v>
      </c>
      <c r="I67" s="25">
        <f t="shared" si="16"/>
        <v>2.4691358024691359E-4</v>
      </c>
      <c r="J67" s="27">
        <f t="shared" si="17"/>
        <v>0.24</v>
      </c>
      <c r="K67" s="28">
        <f t="shared" si="18"/>
        <v>90</v>
      </c>
      <c r="L67" s="42">
        <f t="shared" si="13"/>
        <v>4049.9999999999995</v>
      </c>
      <c r="M67" s="42">
        <f t="shared" si="14"/>
        <v>2.9629629629629632</v>
      </c>
    </row>
    <row r="68" spans="1:13" s="35" customFormat="1" ht="11.25" customHeight="1">
      <c r="A68" s="18" t="s">
        <v>152</v>
      </c>
      <c r="B68" s="12">
        <v>24</v>
      </c>
      <c r="C68" s="26">
        <f t="shared" si="19"/>
        <v>6</v>
      </c>
      <c r="D68" s="13">
        <v>4500</v>
      </c>
      <c r="E68" s="12">
        <v>4.0000000000000001E-3</v>
      </c>
      <c r="F68" s="12">
        <v>0.25</v>
      </c>
      <c r="G68" s="12"/>
      <c r="H68" s="15">
        <f t="shared" si="15"/>
        <v>18</v>
      </c>
      <c r="I68" s="25">
        <f t="shared" si="16"/>
        <v>6.6666666666666664E-4</v>
      </c>
      <c r="J68" s="27">
        <f t="shared" si="17"/>
        <v>0.18</v>
      </c>
      <c r="K68" s="28">
        <f>B68/F68</f>
        <v>96</v>
      </c>
      <c r="L68" s="42">
        <f t="shared" si="13"/>
        <v>1500</v>
      </c>
      <c r="M68" s="42">
        <f t="shared" si="14"/>
        <v>3</v>
      </c>
    </row>
    <row r="69" spans="1:13" s="35" customFormat="1" ht="11.25" customHeight="1">
      <c r="A69" s="18" t="s">
        <v>153</v>
      </c>
      <c r="B69" s="12">
        <v>12</v>
      </c>
      <c r="C69" s="26">
        <f t="shared" si="19"/>
        <v>7.8000000000000007</v>
      </c>
      <c r="D69" s="13">
        <v>9000</v>
      </c>
      <c r="E69" s="12">
        <v>2.2000000000000001E-3</v>
      </c>
      <c r="F69" s="12">
        <v>0.65</v>
      </c>
      <c r="G69" s="12"/>
      <c r="H69" s="15">
        <f t="shared" si="15"/>
        <v>19.8</v>
      </c>
      <c r="I69" s="25">
        <f t="shared" si="16"/>
        <v>2.8205128205128203E-4</v>
      </c>
      <c r="J69" s="27">
        <f t="shared" si="17"/>
        <v>0.19800000000000001</v>
      </c>
      <c r="K69" s="28">
        <f t="shared" si="18"/>
        <v>18.46153846153846</v>
      </c>
      <c r="L69" s="42">
        <f t="shared" si="13"/>
        <v>3545.4545454545455</v>
      </c>
      <c r="M69" s="42">
        <f t="shared" si="14"/>
        <v>2.5384615384615383</v>
      </c>
    </row>
    <row r="70" spans="1:13" s="35" customFormat="1" ht="11.25" customHeight="1">
      <c r="A70" s="18" t="s">
        <v>154</v>
      </c>
      <c r="B70" s="12">
        <v>12</v>
      </c>
      <c r="C70" s="26">
        <f t="shared" si="19"/>
        <v>7.8000000000000007</v>
      </c>
      <c r="D70" s="13">
        <v>12000</v>
      </c>
      <c r="E70" s="12">
        <v>2E-3</v>
      </c>
      <c r="F70" s="12">
        <v>0.65</v>
      </c>
      <c r="G70" s="12"/>
      <c r="H70" s="15">
        <f t="shared" si="15"/>
        <v>24</v>
      </c>
      <c r="I70" s="25">
        <f t="shared" si="16"/>
        <v>2.5641025641025641E-4</v>
      </c>
      <c r="J70" s="27">
        <f t="shared" si="17"/>
        <v>0.24</v>
      </c>
      <c r="K70" s="28">
        <f t="shared" si="18"/>
        <v>18.46153846153846</v>
      </c>
      <c r="L70" s="42">
        <f t="shared" si="13"/>
        <v>3900.0000000000005</v>
      </c>
      <c r="M70" s="42">
        <f t="shared" si="14"/>
        <v>3.0769230769230766</v>
      </c>
    </row>
    <row r="71" spans="1:13" s="35" customFormat="1" ht="11.25" customHeight="1">
      <c r="A71" s="18" t="s">
        <v>155</v>
      </c>
      <c r="B71" s="12">
        <v>12</v>
      </c>
      <c r="C71" s="26">
        <f t="shared" si="19"/>
        <v>6.6000000000000005</v>
      </c>
      <c r="D71" s="13">
        <v>4500</v>
      </c>
      <c r="E71" s="12">
        <v>4.0000000000000001E-3</v>
      </c>
      <c r="F71" s="12">
        <v>0.55000000000000004</v>
      </c>
      <c r="G71" s="12"/>
      <c r="H71" s="15">
        <f t="shared" si="15"/>
        <v>18</v>
      </c>
      <c r="I71" s="25">
        <f t="shared" si="16"/>
        <v>6.0606060606060606E-4</v>
      </c>
      <c r="J71" s="27">
        <f t="shared" si="17"/>
        <v>0.18</v>
      </c>
      <c r="K71" s="28">
        <f t="shared" si="18"/>
        <v>21.818181818181817</v>
      </c>
      <c r="L71" s="42">
        <f t="shared" si="13"/>
        <v>1650</v>
      </c>
      <c r="M71" s="42">
        <f t="shared" si="14"/>
        <v>2.7272727272727271</v>
      </c>
    </row>
    <row r="72" spans="1:13" s="35" customFormat="1" ht="11.25" customHeight="1">
      <c r="A72" s="18" t="s">
        <v>156</v>
      </c>
      <c r="B72" s="12">
        <v>14</v>
      </c>
      <c r="C72" s="26">
        <f t="shared" si="19"/>
        <v>7</v>
      </c>
      <c r="D72" s="13">
        <v>8000</v>
      </c>
      <c r="E72" s="12">
        <v>3.0000000000000001E-3</v>
      </c>
      <c r="F72" s="12">
        <v>0.5</v>
      </c>
      <c r="G72" s="12"/>
      <c r="H72" s="15">
        <f t="shared" si="15"/>
        <v>24</v>
      </c>
      <c r="I72" s="25">
        <f t="shared" si="16"/>
        <v>4.285714285714286E-4</v>
      </c>
      <c r="J72" s="27">
        <f t="shared" si="17"/>
        <v>0.24</v>
      </c>
      <c r="K72" s="28">
        <f t="shared" si="18"/>
        <v>28</v>
      </c>
      <c r="L72" s="42">
        <f t="shared" si="13"/>
        <v>2333.3333333333335</v>
      </c>
      <c r="M72" s="42">
        <f t="shared" si="14"/>
        <v>3.4285714285714284</v>
      </c>
    </row>
    <row r="73" spans="1:13" s="35" customFormat="1" ht="11.25" customHeight="1">
      <c r="A73" s="18" t="s">
        <v>157</v>
      </c>
      <c r="B73" s="12">
        <v>14</v>
      </c>
      <c r="C73" s="26">
        <f t="shared" si="19"/>
        <v>8.4</v>
      </c>
      <c r="D73" s="13">
        <v>9000</v>
      </c>
      <c r="E73" s="12">
        <v>2.2000000000000001E-3</v>
      </c>
      <c r="F73" s="12">
        <v>0.6</v>
      </c>
      <c r="G73" s="12"/>
      <c r="H73" s="15">
        <f t="shared" si="15"/>
        <v>19.8</v>
      </c>
      <c r="I73" s="25">
        <f t="shared" si="16"/>
        <v>2.6190476190476192E-4</v>
      </c>
      <c r="J73" s="27">
        <f t="shared" si="17"/>
        <v>0.19800000000000001</v>
      </c>
      <c r="K73" s="28">
        <f t="shared" si="18"/>
        <v>23.333333333333336</v>
      </c>
      <c r="L73" s="42">
        <f t="shared" si="13"/>
        <v>3818.181818181818</v>
      </c>
      <c r="M73" s="42">
        <f t="shared" si="14"/>
        <v>2.3571428571428572</v>
      </c>
    </row>
    <row r="74" spans="1:13" s="35" customFormat="1" ht="11.25" customHeight="1">
      <c r="A74" s="18" t="s">
        <v>158</v>
      </c>
      <c r="B74" s="12">
        <v>14</v>
      </c>
      <c r="C74" s="26">
        <f t="shared" si="19"/>
        <v>8.4</v>
      </c>
      <c r="D74" s="13">
        <v>12000</v>
      </c>
      <c r="E74" s="12">
        <v>2E-3</v>
      </c>
      <c r="F74" s="12">
        <v>0.6</v>
      </c>
      <c r="G74" s="12"/>
      <c r="H74" s="15">
        <f t="shared" si="15"/>
        <v>24</v>
      </c>
      <c r="I74" s="25">
        <f t="shared" si="16"/>
        <v>2.380952380952381E-4</v>
      </c>
      <c r="J74" s="27">
        <f t="shared" si="17"/>
        <v>0.24</v>
      </c>
      <c r="K74" s="28">
        <f t="shared" si="18"/>
        <v>23.333333333333336</v>
      </c>
      <c r="L74" s="42">
        <f t="shared" si="13"/>
        <v>4200</v>
      </c>
      <c r="M74" s="42">
        <f t="shared" si="14"/>
        <v>2.8571428571428572</v>
      </c>
    </row>
    <row r="75" spans="1:13" s="35" customFormat="1" ht="11.25" customHeight="1">
      <c r="A75" s="18" t="s">
        <v>159</v>
      </c>
      <c r="B75" s="12">
        <v>14</v>
      </c>
      <c r="C75" s="26">
        <f t="shared" si="19"/>
        <v>7</v>
      </c>
      <c r="D75" s="13">
        <v>4500</v>
      </c>
      <c r="E75" s="12">
        <v>4.0000000000000001E-3</v>
      </c>
      <c r="F75" s="12">
        <v>0.5</v>
      </c>
      <c r="G75" s="12"/>
      <c r="H75" s="15">
        <f t="shared" si="15"/>
        <v>18</v>
      </c>
      <c r="I75" s="25">
        <f t="shared" si="16"/>
        <v>5.7142857142857147E-4</v>
      </c>
      <c r="J75" s="27">
        <f t="shared" si="17"/>
        <v>0.18</v>
      </c>
      <c r="K75" s="28">
        <f t="shared" si="18"/>
        <v>28</v>
      </c>
      <c r="L75" s="42">
        <f t="shared" si="13"/>
        <v>1750</v>
      </c>
      <c r="M75" s="42">
        <f t="shared" si="14"/>
        <v>2.5714285714285716</v>
      </c>
    </row>
    <row r="76" spans="1:13" s="35" customFormat="1" ht="11.25" customHeight="1">
      <c r="A76" s="18" t="s">
        <v>160</v>
      </c>
      <c r="B76" s="12">
        <v>27</v>
      </c>
      <c r="C76" s="26">
        <f t="shared" si="19"/>
        <v>13.5</v>
      </c>
      <c r="D76" s="13">
        <v>5200</v>
      </c>
      <c r="E76" s="12">
        <v>5.5999999999999999E-3</v>
      </c>
      <c r="F76" s="12">
        <v>0.5</v>
      </c>
      <c r="G76" s="12"/>
      <c r="H76" s="15">
        <f t="shared" si="15"/>
        <v>29.12</v>
      </c>
      <c r="I76" s="25">
        <f t="shared" si="16"/>
        <v>4.148148148148148E-4</v>
      </c>
      <c r="J76" s="27">
        <f t="shared" si="17"/>
        <v>0.29120000000000001</v>
      </c>
      <c r="K76" s="28">
        <f>B76/F76</f>
        <v>54</v>
      </c>
      <c r="L76" s="42">
        <f t="shared" si="13"/>
        <v>2410.7142857142858</v>
      </c>
      <c r="M76" s="42">
        <f t="shared" si="14"/>
        <v>2.1570370370370373</v>
      </c>
    </row>
    <row r="77" spans="1:13" s="35" customFormat="1" ht="11.25" customHeight="1">
      <c r="A77" s="18" t="s">
        <v>161</v>
      </c>
      <c r="B77" s="12">
        <v>27</v>
      </c>
      <c r="C77" s="26">
        <f t="shared" si="19"/>
        <v>22.95</v>
      </c>
      <c r="D77" s="13">
        <v>9000</v>
      </c>
      <c r="E77" s="12">
        <v>7.0000000000000001E-3</v>
      </c>
      <c r="F77" s="12">
        <v>0.85</v>
      </c>
      <c r="G77" s="12"/>
      <c r="H77" s="15">
        <f t="shared" si="15"/>
        <v>63</v>
      </c>
      <c r="I77" s="25">
        <f t="shared" si="16"/>
        <v>3.0501089324618739E-4</v>
      </c>
      <c r="J77" s="27">
        <f t="shared" si="17"/>
        <v>0.63</v>
      </c>
      <c r="K77" s="28">
        <f t="shared" si="18"/>
        <v>31.764705882352942</v>
      </c>
      <c r="L77" s="42">
        <f t="shared" si="13"/>
        <v>3278.5714285714284</v>
      </c>
      <c r="M77" s="42">
        <f t="shared" si="14"/>
        <v>2.7450980392156863</v>
      </c>
    </row>
    <row r="78" spans="1:13" s="35" customFormat="1" ht="11.25" customHeight="1">
      <c r="A78" s="18" t="s">
        <v>162</v>
      </c>
      <c r="B78" s="12">
        <v>27</v>
      </c>
      <c r="C78" s="26">
        <f t="shared" si="19"/>
        <v>18.899999999999999</v>
      </c>
      <c r="D78" s="13">
        <v>12000</v>
      </c>
      <c r="E78" s="12">
        <v>5.0000000000000001E-3</v>
      </c>
      <c r="F78" s="12">
        <v>0.7</v>
      </c>
      <c r="G78" s="12"/>
      <c r="H78" s="15">
        <f t="shared" si="15"/>
        <v>60</v>
      </c>
      <c r="I78" s="25">
        <f t="shared" si="16"/>
        <v>2.6455026455026457E-4</v>
      </c>
      <c r="J78" s="27">
        <f t="shared" si="17"/>
        <v>0.6</v>
      </c>
      <c r="K78" s="28">
        <f t="shared" si="18"/>
        <v>38.571428571428577</v>
      </c>
      <c r="L78" s="42">
        <f t="shared" si="13"/>
        <v>3779.9999999999995</v>
      </c>
      <c r="M78" s="42">
        <f t="shared" si="14"/>
        <v>3.1746031746031749</v>
      </c>
    </row>
    <row r="79" spans="1:13" s="35" customFormat="1" ht="11.25" customHeight="1">
      <c r="A79" s="18" t="s">
        <v>163</v>
      </c>
      <c r="B79" s="12">
        <v>27</v>
      </c>
      <c r="C79" s="26">
        <f t="shared" si="19"/>
        <v>18.899999999999999</v>
      </c>
      <c r="D79" s="13">
        <v>6000</v>
      </c>
      <c r="E79" s="12">
        <v>1.0999999999999999E-2</v>
      </c>
      <c r="F79" s="12">
        <v>0.7</v>
      </c>
      <c r="G79" s="12"/>
      <c r="H79" s="15">
        <f t="shared" si="15"/>
        <v>66</v>
      </c>
      <c r="I79" s="25">
        <f t="shared" si="16"/>
        <v>5.8201058201058197E-4</v>
      </c>
      <c r="J79" s="27">
        <f t="shared" si="17"/>
        <v>0.65999999999999992</v>
      </c>
      <c r="K79" s="28">
        <f t="shared" si="18"/>
        <v>38.571428571428577</v>
      </c>
      <c r="L79" s="42">
        <f t="shared" si="13"/>
        <v>1718.1818181818182</v>
      </c>
      <c r="M79" s="42">
        <f t="shared" si="14"/>
        <v>3.4920634920634916</v>
      </c>
    </row>
    <row r="80" spans="1:13" s="35" customFormat="1" ht="11.25" customHeight="1">
      <c r="A80" s="18" t="s">
        <v>164</v>
      </c>
      <c r="B80" s="12">
        <v>27</v>
      </c>
      <c r="C80" s="26">
        <f t="shared" si="19"/>
        <v>16.2</v>
      </c>
      <c r="D80" s="13">
        <v>4500</v>
      </c>
      <c r="E80" s="12">
        <v>0.01</v>
      </c>
      <c r="F80" s="12">
        <v>0.6</v>
      </c>
      <c r="G80" s="12"/>
      <c r="H80" s="15">
        <f t="shared" si="15"/>
        <v>45</v>
      </c>
      <c r="I80" s="25">
        <f t="shared" si="16"/>
        <v>6.1728395061728394E-4</v>
      </c>
      <c r="J80" s="27">
        <f t="shared" si="17"/>
        <v>0.45</v>
      </c>
      <c r="K80" s="28">
        <f>B80/F80</f>
        <v>45</v>
      </c>
      <c r="L80" s="42">
        <f t="shared" si="13"/>
        <v>1620</v>
      </c>
      <c r="M80" s="42">
        <f t="shared" si="14"/>
        <v>2.7777777777777777</v>
      </c>
    </row>
    <row r="81" spans="1:13" s="35" customFormat="1" ht="11.25" customHeight="1">
      <c r="A81" s="18" t="s">
        <v>165</v>
      </c>
      <c r="B81" s="12">
        <v>12</v>
      </c>
      <c r="C81" s="26">
        <f t="shared" si="19"/>
        <v>21.6</v>
      </c>
      <c r="D81" s="13">
        <v>9000</v>
      </c>
      <c r="E81" s="12">
        <v>7.0000000000000001E-3</v>
      </c>
      <c r="F81" s="12">
        <v>1.8</v>
      </c>
      <c r="G81" s="12"/>
      <c r="H81" s="15">
        <f t="shared" si="15"/>
        <v>63</v>
      </c>
      <c r="I81" s="25">
        <f t="shared" si="16"/>
        <v>3.2407407407407406E-4</v>
      </c>
      <c r="J81" s="27">
        <f t="shared" si="17"/>
        <v>0.63</v>
      </c>
      <c r="K81" s="28">
        <f t="shared" si="18"/>
        <v>6.6666666666666661</v>
      </c>
      <c r="L81" s="42">
        <f t="shared" si="13"/>
        <v>3085.7142857142858</v>
      </c>
      <c r="M81" s="42">
        <f t="shared" si="14"/>
        <v>2.9166666666666665</v>
      </c>
    </row>
    <row r="82" spans="1:13" s="35" customFormat="1" ht="11.25" customHeight="1">
      <c r="A82" s="18" t="s">
        <v>166</v>
      </c>
      <c r="B82" s="12">
        <v>12</v>
      </c>
      <c r="C82" s="26">
        <f t="shared" si="19"/>
        <v>22.799999999999997</v>
      </c>
      <c r="D82" s="13">
        <v>12000</v>
      </c>
      <c r="E82" s="12">
        <v>5.0000000000000001E-3</v>
      </c>
      <c r="F82" s="12">
        <v>1.9</v>
      </c>
      <c r="G82" s="12"/>
      <c r="H82" s="15">
        <f t="shared" si="15"/>
        <v>60</v>
      </c>
      <c r="I82" s="25">
        <f t="shared" si="16"/>
        <v>2.1929824561403512E-4</v>
      </c>
      <c r="J82" s="27">
        <f t="shared" si="17"/>
        <v>0.6</v>
      </c>
      <c r="K82" s="28">
        <f t="shared" si="18"/>
        <v>6.3157894736842106</v>
      </c>
      <c r="L82" s="42">
        <f t="shared" si="13"/>
        <v>4559.9999999999991</v>
      </c>
      <c r="M82" s="42">
        <f t="shared" si="14"/>
        <v>2.6315789473684212</v>
      </c>
    </row>
    <row r="83" spans="1:13" s="35" customFormat="1" ht="11.25" customHeight="1">
      <c r="A83" s="18" t="s">
        <v>167</v>
      </c>
      <c r="B83" s="12">
        <v>12</v>
      </c>
      <c r="C83" s="26">
        <f t="shared" si="19"/>
        <v>18</v>
      </c>
      <c r="D83" s="13">
        <v>6000</v>
      </c>
      <c r="E83" s="12">
        <v>0.01</v>
      </c>
      <c r="F83" s="12">
        <v>1.5</v>
      </c>
      <c r="G83" s="12"/>
      <c r="H83" s="15">
        <f t="shared" si="15"/>
        <v>60</v>
      </c>
      <c r="I83" s="25">
        <f t="shared" si="16"/>
        <v>5.5555555555555556E-4</v>
      </c>
      <c r="J83" s="27">
        <f t="shared" si="17"/>
        <v>0.6</v>
      </c>
      <c r="K83" s="28">
        <f t="shared" si="18"/>
        <v>8</v>
      </c>
      <c r="L83" s="42">
        <f t="shared" si="13"/>
        <v>1800</v>
      </c>
      <c r="M83" s="42">
        <f t="shared" si="14"/>
        <v>3.3333333333333335</v>
      </c>
    </row>
    <row r="84" spans="1:13" s="35" customFormat="1" ht="11.25" customHeight="1">
      <c r="A84" s="18" t="s">
        <v>168</v>
      </c>
      <c r="B84" s="12">
        <v>12</v>
      </c>
      <c r="C84" s="26">
        <f t="shared" si="19"/>
        <v>15.600000000000001</v>
      </c>
      <c r="D84" s="13">
        <v>4500</v>
      </c>
      <c r="E84" s="12">
        <v>0.01</v>
      </c>
      <c r="F84" s="12">
        <v>1.3</v>
      </c>
      <c r="G84" s="12"/>
      <c r="H84" s="15">
        <f t="shared" si="15"/>
        <v>45</v>
      </c>
      <c r="I84" s="25">
        <f t="shared" si="16"/>
        <v>6.4102564102564103E-4</v>
      </c>
      <c r="J84" s="27">
        <f t="shared" si="17"/>
        <v>0.45</v>
      </c>
      <c r="K84" s="28">
        <f t="shared" si="18"/>
        <v>9.2307692307692299</v>
      </c>
      <c r="L84" s="42">
        <f t="shared" si="13"/>
        <v>1560</v>
      </c>
      <c r="M84" s="42">
        <f t="shared" si="14"/>
        <v>2.8846153846153841</v>
      </c>
    </row>
    <row r="85" spans="1:13" s="35" customFormat="1" ht="11.25" customHeight="1">
      <c r="A85" s="18" t="s">
        <v>169</v>
      </c>
      <c r="B85" s="12">
        <v>14</v>
      </c>
      <c r="C85" s="26">
        <f t="shared" si="19"/>
        <v>23.8</v>
      </c>
      <c r="D85" s="13">
        <v>9000</v>
      </c>
      <c r="E85" s="12">
        <v>1.7000000000000001E-2</v>
      </c>
      <c r="F85" s="12">
        <v>1.7</v>
      </c>
      <c r="G85" s="12"/>
      <c r="H85" s="15">
        <f t="shared" si="15"/>
        <v>153</v>
      </c>
      <c r="I85" s="25">
        <f t="shared" si="16"/>
        <v>7.1428571428571429E-4</v>
      </c>
      <c r="J85" s="27">
        <f t="shared" si="17"/>
        <v>1.53</v>
      </c>
      <c r="K85" s="28">
        <f t="shared" si="18"/>
        <v>8.2352941176470598</v>
      </c>
      <c r="L85" s="42">
        <f t="shared" si="13"/>
        <v>1400</v>
      </c>
      <c r="M85" s="42">
        <f t="shared" si="14"/>
        <v>6.4285714285714279</v>
      </c>
    </row>
    <row r="86" spans="1:13" s="35" customFormat="1" ht="11.25" customHeight="1">
      <c r="A86" s="18" t="s">
        <v>170</v>
      </c>
      <c r="B86" s="12">
        <v>14</v>
      </c>
      <c r="C86" s="26">
        <f t="shared" si="19"/>
        <v>25.2</v>
      </c>
      <c r="D86" s="13">
        <v>12000</v>
      </c>
      <c r="E86" s="12">
        <v>5.0000000000000001E-3</v>
      </c>
      <c r="F86" s="12">
        <v>1.8</v>
      </c>
      <c r="G86" s="12"/>
      <c r="H86" s="15">
        <f t="shared" si="15"/>
        <v>60</v>
      </c>
      <c r="I86" s="25">
        <f t="shared" si="16"/>
        <v>1.9841269841269841E-4</v>
      </c>
      <c r="J86" s="27">
        <f t="shared" si="17"/>
        <v>0.6</v>
      </c>
      <c r="K86" s="28">
        <f>B86/F86</f>
        <v>7.7777777777777777</v>
      </c>
      <c r="L86" s="42">
        <f t="shared" si="13"/>
        <v>5040</v>
      </c>
      <c r="M86" s="42">
        <f t="shared" si="14"/>
        <v>2.3809523809523809</v>
      </c>
    </row>
    <row r="87" spans="1:13" s="35" customFormat="1" ht="11.25" customHeight="1">
      <c r="A87" s="18" t="s">
        <v>171</v>
      </c>
      <c r="B87" s="12">
        <v>14</v>
      </c>
      <c r="C87" s="26">
        <f t="shared" si="19"/>
        <v>19.599999999999998</v>
      </c>
      <c r="D87" s="13">
        <v>6000</v>
      </c>
      <c r="E87" s="12">
        <v>0.01</v>
      </c>
      <c r="F87" s="12">
        <v>1.4</v>
      </c>
      <c r="G87" s="12"/>
      <c r="H87" s="15">
        <f t="shared" si="15"/>
        <v>60</v>
      </c>
      <c r="I87" s="25">
        <f t="shared" si="16"/>
        <v>5.1020408163265311E-4</v>
      </c>
      <c r="J87" s="27">
        <f t="shared" si="17"/>
        <v>0.6</v>
      </c>
      <c r="K87" s="28">
        <f>B87/F87</f>
        <v>10</v>
      </c>
      <c r="L87" s="42">
        <f t="shared" si="13"/>
        <v>1959.9999999999998</v>
      </c>
      <c r="M87" s="42">
        <f t="shared" si="14"/>
        <v>3.0612244897959187</v>
      </c>
    </row>
    <row r="88" spans="1:13" s="35" customFormat="1" ht="11.25" customHeight="1">
      <c r="A88" s="18" t="s">
        <v>172</v>
      </c>
      <c r="B88" s="12">
        <v>14</v>
      </c>
      <c r="C88" s="26">
        <f>B88*F88</f>
        <v>16.8</v>
      </c>
      <c r="D88" s="13">
        <v>4500</v>
      </c>
      <c r="E88" s="12">
        <v>0.01</v>
      </c>
      <c r="F88" s="12">
        <v>1.2</v>
      </c>
      <c r="G88" s="12"/>
      <c r="H88" s="15">
        <f t="shared" si="15"/>
        <v>45</v>
      </c>
      <c r="I88" s="25">
        <f t="shared" si="16"/>
        <v>5.9523809523809518E-4</v>
      </c>
      <c r="J88" s="27">
        <f t="shared" si="17"/>
        <v>0.45</v>
      </c>
      <c r="K88" s="28">
        <f>B88/F88</f>
        <v>11.666666666666668</v>
      </c>
      <c r="L88" s="42">
        <f t="shared" si="13"/>
        <v>1680</v>
      </c>
      <c r="M88" s="42">
        <f t="shared" si="14"/>
        <v>2.6785714285714284</v>
      </c>
    </row>
    <row r="89" spans="1:13" s="35" customFormat="1" ht="11.25" customHeight="1">
      <c r="A89" s="18" t="s">
        <v>173</v>
      </c>
      <c r="B89" s="12">
        <v>12</v>
      </c>
      <c r="C89" s="26">
        <f t="shared" si="19"/>
        <v>1.7399999999999998</v>
      </c>
      <c r="D89" s="13">
        <v>9000</v>
      </c>
      <c r="E89" s="12">
        <v>1E-3</v>
      </c>
      <c r="F89" s="12">
        <v>0.14499999999999999</v>
      </c>
      <c r="G89" s="12"/>
      <c r="H89" s="15">
        <f t="shared" si="15"/>
        <v>9</v>
      </c>
      <c r="I89" s="25">
        <f t="shared" si="16"/>
        <v>5.7471264367816102E-4</v>
      </c>
      <c r="J89" s="27">
        <f t="shared" si="17"/>
        <v>0.09</v>
      </c>
      <c r="K89" s="28">
        <f t="shared" si="18"/>
        <v>82.758620689655174</v>
      </c>
      <c r="L89" s="42">
        <f t="shared" si="13"/>
        <v>1739.9999999999998</v>
      </c>
      <c r="M89" s="42">
        <f t="shared" si="14"/>
        <v>5.1724137931034493</v>
      </c>
    </row>
    <row r="90" spans="1:13" s="35" customFormat="1" ht="11.25" customHeight="1">
      <c r="A90" s="18" t="s">
        <v>174</v>
      </c>
      <c r="B90" s="12">
        <v>12</v>
      </c>
      <c r="C90" s="26">
        <f t="shared" si="19"/>
        <v>1.56</v>
      </c>
      <c r="D90" s="13">
        <v>6000</v>
      </c>
      <c r="E90" s="12">
        <v>1.1999999999999999E-3</v>
      </c>
      <c r="F90" s="12">
        <v>0.13</v>
      </c>
      <c r="G90" s="12"/>
      <c r="H90" s="15">
        <f t="shared" si="15"/>
        <v>7.1999999999999993</v>
      </c>
      <c r="I90" s="25">
        <f t="shared" si="16"/>
        <v>7.6923076923076912E-4</v>
      </c>
      <c r="J90" s="27">
        <f t="shared" si="17"/>
        <v>7.1999999999999995E-2</v>
      </c>
      <c r="K90" s="28">
        <f t="shared" si="18"/>
        <v>92.307692307692307</v>
      </c>
      <c r="L90" s="42">
        <f t="shared" si="13"/>
        <v>1300.0000000000002</v>
      </c>
      <c r="M90" s="42">
        <f t="shared" si="14"/>
        <v>4.615384615384615</v>
      </c>
    </row>
    <row r="91" spans="1:13" s="35" customFormat="1" ht="11.25" customHeight="1">
      <c r="A91" s="18" t="s">
        <v>175</v>
      </c>
      <c r="B91" s="12">
        <v>6</v>
      </c>
      <c r="C91" s="26">
        <f t="shared" si="19"/>
        <v>1.7399999999999998</v>
      </c>
      <c r="D91" s="13">
        <v>9000</v>
      </c>
      <c r="E91" s="12">
        <v>1E-3</v>
      </c>
      <c r="F91" s="12">
        <v>0.28999999999999998</v>
      </c>
      <c r="G91" s="12"/>
      <c r="H91" s="15">
        <f t="shared" si="15"/>
        <v>9</v>
      </c>
      <c r="I91" s="25">
        <f t="shared" si="16"/>
        <v>5.7471264367816102E-4</v>
      </c>
      <c r="J91" s="27">
        <f t="shared" si="17"/>
        <v>0.09</v>
      </c>
      <c r="K91" s="28">
        <f t="shared" si="18"/>
        <v>20.689655172413794</v>
      </c>
      <c r="L91" s="42">
        <f t="shared" si="13"/>
        <v>1739.9999999999998</v>
      </c>
      <c r="M91" s="42">
        <f t="shared" si="14"/>
        <v>5.1724137931034493</v>
      </c>
    </row>
    <row r="92" spans="1:13" s="35" customFormat="1" ht="11.25" customHeight="1">
      <c r="A92" s="18" t="s">
        <v>176</v>
      </c>
      <c r="B92" s="12">
        <v>6</v>
      </c>
      <c r="C92" s="26">
        <f t="shared" si="19"/>
        <v>1.3800000000000001</v>
      </c>
      <c r="D92" s="13">
        <v>6000</v>
      </c>
      <c r="E92" s="12">
        <v>1E-3</v>
      </c>
      <c r="F92" s="12">
        <v>0.23</v>
      </c>
      <c r="G92" s="12"/>
      <c r="H92" s="15">
        <f t="shared" si="15"/>
        <v>6</v>
      </c>
      <c r="I92" s="25">
        <f t="shared" si="16"/>
        <v>7.2463768115942019E-4</v>
      </c>
      <c r="J92" s="27">
        <f t="shared" si="17"/>
        <v>0.06</v>
      </c>
      <c r="K92" s="28">
        <f t="shared" si="18"/>
        <v>26.086956521739129</v>
      </c>
      <c r="L92" s="42">
        <f t="shared" si="13"/>
        <v>1380</v>
      </c>
      <c r="M92" s="42">
        <f t="shared" si="14"/>
        <v>4.3478260869565215</v>
      </c>
    </row>
    <row r="93" spans="1:13" s="35" customFormat="1" ht="11.25" customHeight="1">
      <c r="A93" s="18" t="s">
        <v>177</v>
      </c>
      <c r="B93" s="12">
        <v>6</v>
      </c>
      <c r="C93" s="26">
        <f t="shared" si="19"/>
        <v>1.0499999999999998</v>
      </c>
      <c r="D93" s="13">
        <v>4500</v>
      </c>
      <c r="E93" s="12">
        <v>1E-3</v>
      </c>
      <c r="F93" s="12">
        <v>0.17499999999999999</v>
      </c>
      <c r="G93" s="12"/>
      <c r="H93" s="15">
        <f t="shared" si="15"/>
        <v>4.5</v>
      </c>
      <c r="I93" s="25">
        <f t="shared" si="16"/>
        <v>9.523809523809526E-4</v>
      </c>
      <c r="J93" s="27">
        <f t="shared" si="17"/>
        <v>4.4999999999999998E-2</v>
      </c>
      <c r="K93" s="28">
        <f t="shared" si="18"/>
        <v>34.285714285714285</v>
      </c>
      <c r="L93" s="42">
        <f t="shared" si="13"/>
        <v>1049.9999999999998</v>
      </c>
      <c r="M93" s="42">
        <f t="shared" si="14"/>
        <v>4.2857142857142865</v>
      </c>
    </row>
    <row r="94" spans="1:13" s="35" customFormat="1" ht="11.25" customHeight="1">
      <c r="A94" s="18" t="s">
        <v>178</v>
      </c>
      <c r="B94" s="12">
        <v>6</v>
      </c>
      <c r="C94" s="26">
        <f t="shared" si="19"/>
        <v>0.78</v>
      </c>
      <c r="D94" s="13">
        <v>2500</v>
      </c>
      <c r="E94" s="12">
        <v>1E-3</v>
      </c>
      <c r="F94" s="12">
        <v>0.13</v>
      </c>
      <c r="G94" s="12"/>
      <c r="H94" s="15">
        <f t="shared" si="15"/>
        <v>2.5</v>
      </c>
      <c r="I94" s="25">
        <f t="shared" si="16"/>
        <v>1.2820512820512821E-3</v>
      </c>
      <c r="J94" s="27">
        <f t="shared" si="17"/>
        <v>2.5000000000000001E-2</v>
      </c>
      <c r="K94" s="28">
        <f t="shared" si="18"/>
        <v>46.153846153846153</v>
      </c>
      <c r="L94" s="42">
        <f t="shared" si="13"/>
        <v>780</v>
      </c>
      <c r="M94" s="42">
        <f t="shared" si="14"/>
        <v>3.2051282051282048</v>
      </c>
    </row>
    <row r="95" spans="1:13" s="35" customFormat="1" ht="11.25" customHeight="1">
      <c r="A95" s="18" t="s">
        <v>179</v>
      </c>
      <c r="B95" s="12">
        <v>6</v>
      </c>
      <c r="C95" s="26">
        <f t="shared" si="19"/>
        <v>0.39600000000000002</v>
      </c>
      <c r="D95" s="13">
        <v>6000</v>
      </c>
      <c r="E95" s="12">
        <v>2.0000000000000001E-4</v>
      </c>
      <c r="F95" s="12">
        <v>6.6000000000000003E-2</v>
      </c>
      <c r="G95" s="12"/>
      <c r="H95" s="15">
        <f t="shared" si="15"/>
        <v>1.2</v>
      </c>
      <c r="I95" s="25">
        <f t="shared" si="16"/>
        <v>5.0505050505050505E-4</v>
      </c>
      <c r="J95" s="27">
        <f t="shared" si="17"/>
        <v>1.2E-2</v>
      </c>
      <c r="K95" s="28">
        <f t="shared" si="18"/>
        <v>90.909090909090907</v>
      </c>
      <c r="L95" s="42">
        <f t="shared" si="13"/>
        <v>1980</v>
      </c>
      <c r="M95" s="42">
        <f t="shared" si="14"/>
        <v>3.0303030303030298</v>
      </c>
    </row>
    <row r="96" spans="1:13" s="35" customFormat="1" ht="11.25" customHeight="1">
      <c r="A96" s="18" t="s">
        <v>180</v>
      </c>
      <c r="B96" s="12">
        <v>27</v>
      </c>
      <c r="C96" s="26">
        <f t="shared" si="19"/>
        <v>3.7800000000000002</v>
      </c>
      <c r="D96" s="13">
        <v>9000</v>
      </c>
      <c r="E96" s="12">
        <v>2E-3</v>
      </c>
      <c r="F96" s="12">
        <v>0.14000000000000001</v>
      </c>
      <c r="G96" s="12"/>
      <c r="H96" s="15">
        <f t="shared" si="15"/>
        <v>18</v>
      </c>
      <c r="I96" s="25">
        <f t="shared" si="16"/>
        <v>5.2910052910052903E-4</v>
      </c>
      <c r="J96" s="27">
        <f t="shared" si="17"/>
        <v>0.18</v>
      </c>
      <c r="K96" s="28">
        <f t="shared" si="18"/>
        <v>192.85714285714283</v>
      </c>
      <c r="L96" s="42">
        <f t="shared" si="13"/>
        <v>1890</v>
      </c>
      <c r="M96" s="42">
        <f t="shared" si="14"/>
        <v>4.7619047619047619</v>
      </c>
    </row>
    <row r="97" spans="1:13" s="35" customFormat="1" ht="11.25" customHeight="1">
      <c r="A97" s="18" t="s">
        <v>181</v>
      </c>
      <c r="B97" s="12">
        <v>27</v>
      </c>
      <c r="C97" s="26">
        <f t="shared" si="19"/>
        <v>3.2399999999999998</v>
      </c>
      <c r="D97" s="13">
        <v>6000</v>
      </c>
      <c r="E97" s="12">
        <v>2.5000000000000001E-3</v>
      </c>
      <c r="F97" s="12">
        <v>0.12</v>
      </c>
      <c r="G97" s="12"/>
      <c r="H97" s="15">
        <f t="shared" si="15"/>
        <v>15</v>
      </c>
      <c r="I97" s="25">
        <f t="shared" si="16"/>
        <v>7.71604938271605E-4</v>
      </c>
      <c r="J97" s="27">
        <f t="shared" si="17"/>
        <v>0.15</v>
      </c>
      <c r="K97" s="28">
        <f t="shared" si="18"/>
        <v>225</v>
      </c>
      <c r="L97" s="42">
        <f t="shared" si="13"/>
        <v>1295.9999999999998</v>
      </c>
      <c r="M97" s="42">
        <f t="shared" si="14"/>
        <v>4.6296296296296298</v>
      </c>
    </row>
    <row r="98" spans="1:13" s="35" customFormat="1" ht="11.25" customHeight="1">
      <c r="A98" s="18" t="s">
        <v>182</v>
      </c>
      <c r="B98" s="12">
        <v>27</v>
      </c>
      <c r="C98" s="26">
        <f t="shared" si="19"/>
        <v>2.5649999999999999</v>
      </c>
      <c r="D98" s="13">
        <v>4500</v>
      </c>
      <c r="E98" s="12">
        <v>2.5000000000000001E-3</v>
      </c>
      <c r="F98" s="12">
        <v>9.5000000000000001E-2</v>
      </c>
      <c r="G98" s="12"/>
      <c r="H98" s="15">
        <f t="shared" si="15"/>
        <v>11.25</v>
      </c>
      <c r="I98" s="25">
        <f t="shared" si="16"/>
        <v>9.7465886939571156E-4</v>
      </c>
      <c r="J98" s="27">
        <f t="shared" si="17"/>
        <v>0.1125</v>
      </c>
      <c r="K98" s="28">
        <f t="shared" si="18"/>
        <v>284.21052631578948</v>
      </c>
      <c r="L98" s="42">
        <f t="shared" si="13"/>
        <v>1026</v>
      </c>
      <c r="M98" s="42">
        <f t="shared" si="14"/>
        <v>4.3859649122807021</v>
      </c>
    </row>
    <row r="99" spans="1:13" s="35" customFormat="1" ht="11.25" customHeight="1">
      <c r="A99" s="18" t="s">
        <v>183</v>
      </c>
      <c r="B99" s="12">
        <v>12</v>
      </c>
      <c r="C99" s="26">
        <f t="shared" si="19"/>
        <v>3.5999999999999996</v>
      </c>
      <c r="D99" s="13">
        <v>9000</v>
      </c>
      <c r="E99" s="12">
        <v>2E-3</v>
      </c>
      <c r="F99" s="12">
        <v>0.3</v>
      </c>
      <c r="G99" s="12"/>
      <c r="H99" s="15">
        <f t="shared" si="15"/>
        <v>18</v>
      </c>
      <c r="I99" s="25">
        <f t="shared" si="16"/>
        <v>5.5555555555555566E-4</v>
      </c>
      <c r="J99" s="27">
        <f t="shared" si="17"/>
        <v>0.18</v>
      </c>
      <c r="K99" s="28">
        <f t="shared" si="18"/>
        <v>40</v>
      </c>
      <c r="L99" s="42">
        <f t="shared" si="13"/>
        <v>1799.9999999999998</v>
      </c>
      <c r="M99" s="42">
        <f t="shared" si="14"/>
        <v>5.0000000000000009</v>
      </c>
    </row>
    <row r="100" spans="1:13" s="35" customFormat="1" ht="11.25" customHeight="1">
      <c r="A100" s="18" t="s">
        <v>184</v>
      </c>
      <c r="B100" s="12">
        <v>12</v>
      </c>
      <c r="C100" s="26">
        <f t="shared" si="19"/>
        <v>2.4000000000000004</v>
      </c>
      <c r="D100" s="13">
        <v>6000</v>
      </c>
      <c r="E100" s="12">
        <v>2E-3</v>
      </c>
      <c r="F100" s="12">
        <v>0.2</v>
      </c>
      <c r="G100" s="12"/>
      <c r="H100" s="15">
        <f t="shared" si="15"/>
        <v>12</v>
      </c>
      <c r="I100" s="25">
        <f t="shared" si="16"/>
        <v>8.3333333333333328E-4</v>
      </c>
      <c r="J100" s="27">
        <f t="shared" si="17"/>
        <v>0.12</v>
      </c>
      <c r="K100" s="28">
        <f t="shared" si="18"/>
        <v>60</v>
      </c>
      <c r="L100" s="42">
        <f t="shared" si="13"/>
        <v>1200.0000000000002</v>
      </c>
      <c r="M100" s="42">
        <f t="shared" si="14"/>
        <v>4.9999999999999991</v>
      </c>
    </row>
    <row r="101" spans="1:13" s="35" customFormat="1" ht="11.25" customHeight="1">
      <c r="A101" s="18" t="s">
        <v>185</v>
      </c>
      <c r="B101" s="12">
        <v>12</v>
      </c>
      <c r="C101" s="26">
        <f t="shared" si="19"/>
        <v>1.92</v>
      </c>
      <c r="D101" s="13">
        <v>4500</v>
      </c>
      <c r="E101" s="12">
        <v>2E-3</v>
      </c>
      <c r="F101" s="12">
        <v>0.16</v>
      </c>
      <c r="G101" s="12"/>
      <c r="H101" s="15">
        <f t="shared" si="15"/>
        <v>9</v>
      </c>
      <c r="I101" s="25">
        <f t="shared" si="16"/>
        <v>1.0416666666666667E-3</v>
      </c>
      <c r="J101" s="27">
        <f t="shared" si="17"/>
        <v>0.09</v>
      </c>
      <c r="K101" s="28">
        <f t="shared" si="18"/>
        <v>75</v>
      </c>
      <c r="L101" s="42">
        <f t="shared" si="13"/>
        <v>960</v>
      </c>
      <c r="M101" s="42">
        <f t="shared" si="14"/>
        <v>4.6875</v>
      </c>
    </row>
    <row r="102" spans="1:13" s="35" customFormat="1" ht="11.25" customHeight="1">
      <c r="A102" s="18" t="s">
        <v>186</v>
      </c>
      <c r="B102" s="12">
        <v>12</v>
      </c>
      <c r="C102" s="26">
        <f t="shared" si="19"/>
        <v>1.3800000000000001</v>
      </c>
      <c r="D102" s="13">
        <v>2500</v>
      </c>
      <c r="E102" s="12">
        <v>2E-3</v>
      </c>
      <c r="F102" s="12">
        <v>0.115</v>
      </c>
      <c r="G102" s="12"/>
      <c r="H102" s="15">
        <f t="shared" si="15"/>
        <v>5</v>
      </c>
      <c r="I102" s="25">
        <f t="shared" si="16"/>
        <v>1.4492753623188404E-3</v>
      </c>
      <c r="J102" s="27">
        <f t="shared" si="17"/>
        <v>0.05</v>
      </c>
      <c r="K102" s="28">
        <f t="shared" si="18"/>
        <v>104.34782608695652</v>
      </c>
      <c r="L102" s="42">
        <f t="shared" si="13"/>
        <v>690</v>
      </c>
      <c r="M102" s="42">
        <f t="shared" si="14"/>
        <v>3.6231884057971011</v>
      </c>
    </row>
    <row r="103" spans="1:13" s="35" customFormat="1" ht="11.25" customHeight="1">
      <c r="A103" s="18" t="s">
        <v>187</v>
      </c>
      <c r="B103" s="12">
        <v>27</v>
      </c>
      <c r="C103" s="26">
        <f>B103*F103</f>
        <v>5.4</v>
      </c>
      <c r="D103" s="13">
        <v>9000</v>
      </c>
      <c r="E103" s="12">
        <v>5.0000000000000001E-3</v>
      </c>
      <c r="F103" s="12">
        <v>0.2</v>
      </c>
      <c r="G103" s="12"/>
      <c r="H103" s="15">
        <f t="shared" si="15"/>
        <v>45</v>
      </c>
      <c r="I103" s="25">
        <f t="shared" si="16"/>
        <v>9.2592592592592585E-4</v>
      </c>
      <c r="J103" s="27">
        <f t="shared" si="17"/>
        <v>0.45</v>
      </c>
      <c r="K103" s="28">
        <f t="shared" si="18"/>
        <v>135</v>
      </c>
      <c r="L103" s="42">
        <f t="shared" si="13"/>
        <v>1080</v>
      </c>
      <c r="M103" s="42">
        <f t="shared" si="14"/>
        <v>8.3333333333333321</v>
      </c>
    </row>
    <row r="104" spans="1:13" s="35" customFormat="1" ht="11.25" customHeight="1">
      <c r="A104" s="18" t="s">
        <v>188</v>
      </c>
      <c r="B104" s="12">
        <v>27</v>
      </c>
      <c r="C104" s="26">
        <f t="shared" si="19"/>
        <v>5.4</v>
      </c>
      <c r="D104" s="13">
        <v>6000</v>
      </c>
      <c r="E104" s="12">
        <v>5.0000000000000001E-3</v>
      </c>
      <c r="F104" s="12">
        <v>0.2</v>
      </c>
      <c r="G104" s="12"/>
      <c r="H104" s="15">
        <f t="shared" si="15"/>
        <v>30</v>
      </c>
      <c r="I104" s="25">
        <f t="shared" si="16"/>
        <v>9.2592592592592585E-4</v>
      </c>
      <c r="J104" s="27">
        <f t="shared" si="17"/>
        <v>0.3</v>
      </c>
      <c r="K104" s="28">
        <f t="shared" si="18"/>
        <v>135</v>
      </c>
      <c r="L104" s="42">
        <f t="shared" si="13"/>
        <v>1080</v>
      </c>
      <c r="M104" s="42">
        <f t="shared" si="14"/>
        <v>5.5555555555555554</v>
      </c>
    </row>
    <row r="105" spans="1:13" s="35" customFormat="1" ht="11.25" customHeight="1">
      <c r="A105" s="18" t="s">
        <v>189</v>
      </c>
      <c r="B105" s="12">
        <v>27</v>
      </c>
      <c r="C105" s="26">
        <f t="shared" si="19"/>
        <v>4.32</v>
      </c>
      <c r="D105" s="13">
        <v>4500</v>
      </c>
      <c r="E105" s="12">
        <v>5.0000000000000001E-3</v>
      </c>
      <c r="F105" s="12">
        <v>0.16</v>
      </c>
      <c r="G105" s="12"/>
      <c r="H105" s="15">
        <f t="shared" si="15"/>
        <v>22.5</v>
      </c>
      <c r="I105" s="25">
        <f t="shared" si="16"/>
        <v>1.1574074074074073E-3</v>
      </c>
      <c r="J105" s="27">
        <f t="shared" si="17"/>
        <v>0.22500000000000001</v>
      </c>
      <c r="K105" s="28">
        <f t="shared" si="18"/>
        <v>168.75</v>
      </c>
      <c r="L105" s="42">
        <f t="shared" si="13"/>
        <v>864</v>
      </c>
      <c r="M105" s="42">
        <f t="shared" si="14"/>
        <v>5.208333333333333</v>
      </c>
    </row>
    <row r="106" spans="1:13" s="35" customFormat="1" ht="11.25" customHeight="1">
      <c r="A106" s="18" t="s">
        <v>190</v>
      </c>
      <c r="B106" s="12">
        <v>27</v>
      </c>
      <c r="C106" s="26">
        <f t="shared" si="19"/>
        <v>2.97</v>
      </c>
      <c r="D106" s="13">
        <v>2500</v>
      </c>
      <c r="E106" s="12">
        <v>5.0000000000000001E-3</v>
      </c>
      <c r="F106" s="12">
        <v>0.11</v>
      </c>
      <c r="G106" s="12"/>
      <c r="H106" s="15">
        <f t="shared" si="15"/>
        <v>12.5</v>
      </c>
      <c r="I106" s="25">
        <f t="shared" si="16"/>
        <v>1.6835016835016834E-3</v>
      </c>
      <c r="J106" s="27">
        <f t="shared" si="17"/>
        <v>0.125</v>
      </c>
      <c r="K106" s="28">
        <f t="shared" si="18"/>
        <v>245.45454545454547</v>
      </c>
      <c r="L106" s="42">
        <f t="shared" si="13"/>
        <v>594</v>
      </c>
      <c r="M106" s="42">
        <f t="shared" si="14"/>
        <v>4.2087542087542085</v>
      </c>
    </row>
    <row r="107" spans="1:13" s="35" customFormat="1" ht="11.25" customHeight="1">
      <c r="A107" s="18" t="s">
        <v>191</v>
      </c>
      <c r="B107" s="12">
        <v>12</v>
      </c>
      <c r="C107" s="26">
        <f t="shared" si="19"/>
        <v>7.92</v>
      </c>
      <c r="D107" s="13">
        <v>9000</v>
      </c>
      <c r="E107" s="12">
        <v>5.0000000000000001E-3</v>
      </c>
      <c r="F107" s="12">
        <v>0.66</v>
      </c>
      <c r="G107" s="12"/>
      <c r="H107" s="15">
        <f t="shared" si="15"/>
        <v>45</v>
      </c>
      <c r="I107" s="25">
        <f t="shared" si="16"/>
        <v>6.3131313131313137E-4</v>
      </c>
      <c r="J107" s="27">
        <f t="shared" si="17"/>
        <v>0.45</v>
      </c>
      <c r="K107" s="28">
        <f t="shared" si="18"/>
        <v>18.18181818181818</v>
      </c>
      <c r="L107" s="42">
        <f t="shared" si="13"/>
        <v>1584</v>
      </c>
      <c r="M107" s="42">
        <f t="shared" si="14"/>
        <v>5.6818181818181817</v>
      </c>
    </row>
    <row r="108" spans="1:13" s="35" customFormat="1" ht="11.25" customHeight="1">
      <c r="A108" s="18" t="s">
        <v>192</v>
      </c>
      <c r="B108" s="12">
        <v>12</v>
      </c>
      <c r="C108" s="26">
        <f t="shared" si="19"/>
        <v>5.4</v>
      </c>
      <c r="D108" s="13">
        <v>8000</v>
      </c>
      <c r="E108" s="12">
        <v>5.0000000000000001E-3</v>
      </c>
      <c r="F108" s="12">
        <v>0.45</v>
      </c>
      <c r="G108" s="12"/>
      <c r="H108" s="15">
        <f t="shared" si="15"/>
        <v>40</v>
      </c>
      <c r="I108" s="25">
        <f t="shared" si="16"/>
        <v>9.2592592592592585E-4</v>
      </c>
      <c r="J108" s="27">
        <f t="shared" si="17"/>
        <v>0.4</v>
      </c>
      <c r="K108" s="28">
        <f t="shared" si="18"/>
        <v>26.666666666666664</v>
      </c>
      <c r="L108" s="42">
        <f t="shared" si="13"/>
        <v>1080</v>
      </c>
      <c r="M108" s="42">
        <f t="shared" si="14"/>
        <v>7.4074074074074066</v>
      </c>
    </row>
    <row r="109" spans="1:13" s="35" customFormat="1" ht="11.25" customHeight="1">
      <c r="A109" s="18" t="s">
        <v>193</v>
      </c>
      <c r="B109" s="12">
        <v>12</v>
      </c>
      <c r="C109" s="26">
        <f t="shared" si="19"/>
        <v>4.1999999999999993</v>
      </c>
      <c r="D109" s="13">
        <v>4500</v>
      </c>
      <c r="E109" s="12">
        <v>5.0000000000000001E-3</v>
      </c>
      <c r="F109" s="12">
        <v>0.35</v>
      </c>
      <c r="G109" s="12"/>
      <c r="H109" s="15">
        <f t="shared" si="15"/>
        <v>22.5</v>
      </c>
      <c r="I109" s="25">
        <f t="shared" si="16"/>
        <v>1.1904761904761908E-3</v>
      </c>
      <c r="J109" s="27">
        <f t="shared" si="17"/>
        <v>0.22500000000000001</v>
      </c>
      <c r="K109" s="28">
        <f t="shared" si="18"/>
        <v>34.285714285714285</v>
      </c>
      <c r="L109" s="42">
        <f t="shared" si="13"/>
        <v>839.99999999999989</v>
      </c>
      <c r="M109" s="42">
        <f t="shared" si="14"/>
        <v>5.3571428571428577</v>
      </c>
    </row>
    <row r="110" spans="1:13" s="35" customFormat="1" ht="11.25" customHeight="1">
      <c r="A110" s="18" t="s">
        <v>194</v>
      </c>
      <c r="B110" s="12">
        <v>12</v>
      </c>
      <c r="C110" s="26">
        <f t="shared" si="19"/>
        <v>2.88</v>
      </c>
      <c r="D110" s="13">
        <v>2500</v>
      </c>
      <c r="E110" s="12">
        <v>5.0000000000000001E-3</v>
      </c>
      <c r="F110" s="12">
        <v>0.24</v>
      </c>
      <c r="G110" s="12"/>
      <c r="H110" s="15">
        <f t="shared" si="15"/>
        <v>12.5</v>
      </c>
      <c r="I110" s="25">
        <f t="shared" si="16"/>
        <v>1.7361111111111112E-3</v>
      </c>
      <c r="J110" s="27">
        <f t="shared" si="17"/>
        <v>0.125</v>
      </c>
      <c r="K110" s="28">
        <f t="shared" si="18"/>
        <v>50</v>
      </c>
      <c r="L110" s="42">
        <f t="shared" si="13"/>
        <v>576</v>
      </c>
      <c r="M110" s="42">
        <f t="shared" si="14"/>
        <v>4.3402777777777777</v>
      </c>
    </row>
    <row r="111" spans="1:13" s="35" customFormat="1" ht="11.25" customHeight="1">
      <c r="A111" s="18" t="s">
        <v>195</v>
      </c>
      <c r="B111" s="12">
        <v>27</v>
      </c>
      <c r="C111" s="26">
        <f t="shared" si="19"/>
        <v>14.31</v>
      </c>
      <c r="D111" s="13">
        <v>9000</v>
      </c>
      <c r="E111" s="12">
        <v>0.01</v>
      </c>
      <c r="F111" s="12">
        <v>0.53</v>
      </c>
      <c r="G111" s="12"/>
      <c r="H111" s="15">
        <f t="shared" si="15"/>
        <v>90</v>
      </c>
      <c r="I111" s="25">
        <f t="shared" si="16"/>
        <v>6.9881201956673651E-4</v>
      </c>
      <c r="J111" s="27">
        <f t="shared" si="17"/>
        <v>0.9</v>
      </c>
      <c r="K111" s="28">
        <f t="shared" si="18"/>
        <v>50.943396226415089</v>
      </c>
      <c r="L111" s="42">
        <f t="shared" si="13"/>
        <v>1431</v>
      </c>
      <c r="M111" s="42">
        <f t="shared" si="14"/>
        <v>6.2893081761006284</v>
      </c>
    </row>
    <row r="112" spans="1:13" s="35" customFormat="1" ht="11.25" customHeight="1">
      <c r="A112" s="18" t="s">
        <v>196</v>
      </c>
      <c r="B112" s="12">
        <v>27</v>
      </c>
      <c r="C112" s="26">
        <f t="shared" si="19"/>
        <v>9.7199999999999989</v>
      </c>
      <c r="D112" s="13">
        <v>6000</v>
      </c>
      <c r="E112" s="12">
        <v>0.01</v>
      </c>
      <c r="F112" s="12">
        <v>0.36</v>
      </c>
      <c r="G112" s="12"/>
      <c r="H112" s="15">
        <f t="shared" si="15"/>
        <v>60</v>
      </c>
      <c r="I112" s="25">
        <f t="shared" si="16"/>
        <v>1.02880658436214E-3</v>
      </c>
      <c r="J112" s="27">
        <f t="shared" si="17"/>
        <v>0.6</v>
      </c>
      <c r="K112" s="28">
        <f t="shared" si="18"/>
        <v>75</v>
      </c>
      <c r="L112" s="42">
        <f t="shared" si="13"/>
        <v>971.99999999999989</v>
      </c>
      <c r="M112" s="42">
        <f t="shared" si="14"/>
        <v>6.1728395061728403</v>
      </c>
    </row>
    <row r="113" spans="1:13" s="35" customFormat="1" ht="11.25" customHeight="1">
      <c r="A113" s="18" t="s">
        <v>197</v>
      </c>
      <c r="B113" s="12">
        <v>27</v>
      </c>
      <c r="C113" s="26">
        <f t="shared" si="19"/>
        <v>7.0200000000000005</v>
      </c>
      <c r="D113" s="13">
        <v>4500</v>
      </c>
      <c r="E113" s="12">
        <v>0.01</v>
      </c>
      <c r="F113" s="12">
        <v>0.26</v>
      </c>
      <c r="G113" s="12"/>
      <c r="H113" s="15">
        <f t="shared" si="15"/>
        <v>45</v>
      </c>
      <c r="I113" s="25">
        <f t="shared" si="16"/>
        <v>1.4245014245014244E-3</v>
      </c>
      <c r="J113" s="27">
        <f t="shared" si="17"/>
        <v>0.45</v>
      </c>
      <c r="K113" s="28">
        <f t="shared" si="18"/>
        <v>103.84615384615384</v>
      </c>
      <c r="L113" s="42">
        <f t="shared" si="13"/>
        <v>702</v>
      </c>
      <c r="M113" s="42">
        <f t="shared" si="14"/>
        <v>6.4102564102564097</v>
      </c>
    </row>
    <row r="114" spans="1:13" s="35" customFormat="1" ht="11.25" customHeight="1">
      <c r="A114" s="18" t="s">
        <v>198</v>
      </c>
      <c r="B114" s="12">
        <v>27</v>
      </c>
      <c r="C114" s="26">
        <f t="shared" si="19"/>
        <v>4.32</v>
      </c>
      <c r="D114" s="13">
        <v>2500</v>
      </c>
      <c r="E114" s="12">
        <v>0.01</v>
      </c>
      <c r="F114" s="12">
        <v>0.16</v>
      </c>
      <c r="G114" s="12"/>
      <c r="H114" s="15">
        <f t="shared" si="15"/>
        <v>25</v>
      </c>
      <c r="I114" s="25">
        <f t="shared" si="16"/>
        <v>2.3148148148148147E-3</v>
      </c>
      <c r="J114" s="27">
        <f t="shared" si="17"/>
        <v>0.25</v>
      </c>
      <c r="K114" s="28">
        <f t="shared" si="18"/>
        <v>168.75</v>
      </c>
      <c r="L114" s="42">
        <f t="shared" si="13"/>
        <v>432</v>
      </c>
      <c r="M114" s="42">
        <f t="shared" si="14"/>
        <v>5.7870370370370363</v>
      </c>
    </row>
    <row r="115" spans="1:13" s="35" customFormat="1" ht="11.25" customHeight="1">
      <c r="A115" s="18" t="s">
        <v>199</v>
      </c>
      <c r="B115" s="12">
        <v>12</v>
      </c>
      <c r="C115" s="26">
        <f t="shared" si="19"/>
        <v>14.399999999999999</v>
      </c>
      <c r="D115" s="13">
        <v>9000</v>
      </c>
      <c r="E115" s="12">
        <v>0.01</v>
      </c>
      <c r="F115" s="12">
        <v>1.2</v>
      </c>
      <c r="G115" s="12"/>
      <c r="H115" s="15">
        <f t="shared" si="15"/>
        <v>90</v>
      </c>
      <c r="I115" s="25">
        <f t="shared" si="16"/>
        <v>6.9444444444444458E-4</v>
      </c>
      <c r="J115" s="27">
        <f t="shared" si="17"/>
        <v>0.9</v>
      </c>
      <c r="K115" s="28">
        <f t="shared" si="18"/>
        <v>10</v>
      </c>
      <c r="L115" s="42">
        <f t="shared" si="13"/>
        <v>1439.9999999999998</v>
      </c>
      <c r="M115" s="42">
        <f t="shared" si="14"/>
        <v>6.2500000000000009</v>
      </c>
    </row>
    <row r="116" spans="1:13" s="35" customFormat="1" ht="11.25" customHeight="1">
      <c r="A116" s="18" t="s">
        <v>200</v>
      </c>
      <c r="B116" s="12">
        <v>12</v>
      </c>
      <c r="C116" s="26">
        <f t="shared" si="19"/>
        <v>9.6000000000000014</v>
      </c>
      <c r="D116" s="13">
        <v>6000</v>
      </c>
      <c r="E116" s="12">
        <v>0.01</v>
      </c>
      <c r="F116" s="12">
        <v>0.8</v>
      </c>
      <c r="G116" s="12"/>
      <c r="H116" s="15">
        <f t="shared" si="15"/>
        <v>60</v>
      </c>
      <c r="I116" s="25">
        <f t="shared" si="16"/>
        <v>1.0416666666666664E-3</v>
      </c>
      <c r="J116" s="27">
        <f t="shared" si="17"/>
        <v>0.6</v>
      </c>
      <c r="K116" s="28">
        <f t="shared" si="18"/>
        <v>15</v>
      </c>
      <c r="L116" s="42">
        <f t="shared" ref="L116:L178" si="20">C116/E116</f>
        <v>960.00000000000011</v>
      </c>
      <c r="M116" s="42">
        <f t="shared" ref="M116:M133" si="21">J116*100/C116</f>
        <v>6.2499999999999991</v>
      </c>
    </row>
    <row r="117" spans="1:13" s="35" customFormat="1" ht="11.25" customHeight="1">
      <c r="A117" s="18" t="s">
        <v>201</v>
      </c>
      <c r="B117" s="12">
        <v>12</v>
      </c>
      <c r="C117" s="26">
        <f t="shared" si="19"/>
        <v>7.1999999999999993</v>
      </c>
      <c r="D117" s="13">
        <v>4500</v>
      </c>
      <c r="E117" s="12">
        <v>0.01</v>
      </c>
      <c r="F117" s="12">
        <v>0.6</v>
      </c>
      <c r="G117" s="12"/>
      <c r="H117" s="15">
        <f t="shared" ref="H117:H178" si="22">E117*D117</f>
        <v>45</v>
      </c>
      <c r="I117" s="25">
        <f t="shared" ref="I117:I178" si="23">E117/C117</f>
        <v>1.3888888888888892E-3</v>
      </c>
      <c r="J117" s="27">
        <f t="shared" ref="J117:J178" si="24">D117/100*E117</f>
        <v>0.45</v>
      </c>
      <c r="K117" s="28">
        <f t="shared" si="18"/>
        <v>20</v>
      </c>
      <c r="L117" s="42">
        <f t="shared" si="20"/>
        <v>719.99999999999989</v>
      </c>
      <c r="M117" s="42">
        <f t="shared" si="21"/>
        <v>6.2500000000000009</v>
      </c>
    </row>
    <row r="118" spans="1:13" s="35" customFormat="1" ht="11.25" customHeight="1">
      <c r="A118" s="18" t="s">
        <v>202</v>
      </c>
      <c r="B118" s="12">
        <v>12</v>
      </c>
      <c r="C118" s="26">
        <f t="shared" si="19"/>
        <v>4.1999999999999993</v>
      </c>
      <c r="D118" s="13">
        <v>2500</v>
      </c>
      <c r="E118" s="12">
        <v>0.01</v>
      </c>
      <c r="F118" s="12">
        <v>0.35</v>
      </c>
      <c r="G118" s="12"/>
      <c r="H118" s="15">
        <f t="shared" si="22"/>
        <v>25</v>
      </c>
      <c r="I118" s="25">
        <f t="shared" si="23"/>
        <v>2.3809523809523816E-3</v>
      </c>
      <c r="J118" s="27">
        <f t="shared" si="24"/>
        <v>0.25</v>
      </c>
      <c r="K118" s="28">
        <f t="shared" ref="K118:K178" si="25">B118/F118</f>
        <v>34.285714285714285</v>
      </c>
      <c r="L118" s="42">
        <f t="shared" si="20"/>
        <v>419.99999999999994</v>
      </c>
      <c r="M118" s="42">
        <f t="shared" si="21"/>
        <v>5.9523809523809534</v>
      </c>
    </row>
    <row r="119" spans="1:13" s="35" customFormat="1" ht="11.25" customHeight="1">
      <c r="A119" s="18" t="s">
        <v>203</v>
      </c>
      <c r="B119" s="12">
        <v>27</v>
      </c>
      <c r="C119" s="26">
        <f t="shared" ref="C119:C178" si="26">B119*F119</f>
        <v>27</v>
      </c>
      <c r="D119" s="13">
        <v>9000</v>
      </c>
      <c r="E119" s="12">
        <v>0.02</v>
      </c>
      <c r="F119" s="12">
        <v>1</v>
      </c>
      <c r="G119" s="12"/>
      <c r="H119" s="15">
        <f t="shared" si="22"/>
        <v>180</v>
      </c>
      <c r="I119" s="25">
        <f t="shared" si="23"/>
        <v>7.407407407407407E-4</v>
      </c>
      <c r="J119" s="27">
        <f t="shared" si="24"/>
        <v>1.8</v>
      </c>
      <c r="K119" s="28">
        <f t="shared" si="25"/>
        <v>27</v>
      </c>
      <c r="L119" s="42">
        <f t="shared" si="20"/>
        <v>1350</v>
      </c>
      <c r="M119" s="42">
        <f t="shared" si="21"/>
        <v>6.666666666666667</v>
      </c>
    </row>
    <row r="120" spans="1:13" s="35" customFormat="1" ht="11.25" customHeight="1">
      <c r="A120" s="18" t="s">
        <v>204</v>
      </c>
      <c r="B120" s="12">
        <v>27</v>
      </c>
      <c r="C120" s="26">
        <f t="shared" si="26"/>
        <v>19.439999999999998</v>
      </c>
      <c r="D120" s="13">
        <v>6000</v>
      </c>
      <c r="E120" s="12">
        <v>0.02</v>
      </c>
      <c r="F120" s="12">
        <v>0.72</v>
      </c>
      <c r="G120" s="12"/>
      <c r="H120" s="15">
        <f t="shared" si="22"/>
        <v>120</v>
      </c>
      <c r="I120" s="25">
        <f t="shared" si="23"/>
        <v>1.02880658436214E-3</v>
      </c>
      <c r="J120" s="27">
        <f t="shared" si="24"/>
        <v>1.2</v>
      </c>
      <c r="K120" s="28">
        <f t="shared" si="25"/>
        <v>37.5</v>
      </c>
      <c r="L120" s="42">
        <f t="shared" si="20"/>
        <v>971.99999999999989</v>
      </c>
      <c r="M120" s="42">
        <f t="shared" si="21"/>
        <v>6.1728395061728403</v>
      </c>
    </row>
    <row r="121" spans="1:13" s="35" customFormat="1" ht="11.25" customHeight="1">
      <c r="A121" s="18" t="s">
        <v>205</v>
      </c>
      <c r="B121" s="12">
        <v>27</v>
      </c>
      <c r="C121" s="26">
        <f t="shared" si="26"/>
        <v>14.850000000000001</v>
      </c>
      <c r="D121" s="13">
        <v>4500</v>
      </c>
      <c r="E121" s="12">
        <v>0.02</v>
      </c>
      <c r="F121" s="12">
        <v>0.55000000000000004</v>
      </c>
      <c r="G121" s="12"/>
      <c r="H121" s="15">
        <f t="shared" si="22"/>
        <v>90</v>
      </c>
      <c r="I121" s="25">
        <f t="shared" si="23"/>
        <v>1.3468013468013467E-3</v>
      </c>
      <c r="J121" s="27">
        <f t="shared" si="24"/>
        <v>0.9</v>
      </c>
      <c r="K121" s="28">
        <f t="shared" si="25"/>
        <v>49.090909090909086</v>
      </c>
      <c r="L121" s="42">
        <f t="shared" si="20"/>
        <v>742.5</v>
      </c>
      <c r="M121" s="42">
        <f t="shared" si="21"/>
        <v>6.0606060606060597</v>
      </c>
    </row>
    <row r="122" spans="1:13" s="35" customFormat="1" ht="11.25" customHeight="1">
      <c r="A122" s="18" t="s">
        <v>206</v>
      </c>
      <c r="B122" s="12">
        <v>27</v>
      </c>
      <c r="C122" s="26">
        <f t="shared" si="26"/>
        <v>8.91</v>
      </c>
      <c r="D122" s="13">
        <v>2500</v>
      </c>
      <c r="E122" s="12">
        <v>0.02</v>
      </c>
      <c r="F122" s="12">
        <v>0.33</v>
      </c>
      <c r="G122" s="12"/>
      <c r="H122" s="15">
        <f t="shared" si="22"/>
        <v>50</v>
      </c>
      <c r="I122" s="25">
        <f t="shared" si="23"/>
        <v>2.2446689113355782E-3</v>
      </c>
      <c r="J122" s="27">
        <f t="shared" si="24"/>
        <v>0.5</v>
      </c>
      <c r="K122" s="28">
        <f t="shared" si="25"/>
        <v>81.818181818181813</v>
      </c>
      <c r="L122" s="42">
        <f t="shared" si="20"/>
        <v>445.5</v>
      </c>
      <c r="M122" s="42">
        <f t="shared" si="21"/>
        <v>5.6116722783389452</v>
      </c>
    </row>
    <row r="123" spans="1:13" s="35" customFormat="1" ht="11.25" customHeight="1">
      <c r="A123" s="18" t="s">
        <v>207</v>
      </c>
      <c r="B123" s="12">
        <v>12</v>
      </c>
      <c r="C123" s="26">
        <f t="shared" si="26"/>
        <v>28.799999999999997</v>
      </c>
      <c r="D123" s="13">
        <v>9000</v>
      </c>
      <c r="E123" s="12">
        <v>0.02</v>
      </c>
      <c r="F123" s="12">
        <v>2.4</v>
      </c>
      <c r="G123" s="12"/>
      <c r="H123" s="15">
        <f t="shared" si="22"/>
        <v>180</v>
      </c>
      <c r="I123" s="25">
        <f t="shared" si="23"/>
        <v>6.9444444444444458E-4</v>
      </c>
      <c r="J123" s="27">
        <f t="shared" si="24"/>
        <v>1.8</v>
      </c>
      <c r="K123" s="28">
        <f t="shared" si="25"/>
        <v>5</v>
      </c>
      <c r="L123" s="42">
        <f t="shared" si="20"/>
        <v>1439.9999999999998</v>
      </c>
      <c r="M123" s="42">
        <f t="shared" si="21"/>
        <v>6.2500000000000009</v>
      </c>
    </row>
    <row r="124" spans="1:13" s="35" customFormat="1" ht="11.25" customHeight="1">
      <c r="A124" s="18" t="s">
        <v>208</v>
      </c>
      <c r="B124" s="12">
        <v>12</v>
      </c>
      <c r="C124" s="26">
        <f t="shared" si="26"/>
        <v>18</v>
      </c>
      <c r="D124" s="13">
        <v>6000</v>
      </c>
      <c r="E124" s="12">
        <v>0.02</v>
      </c>
      <c r="F124" s="12">
        <v>1.5</v>
      </c>
      <c r="G124" s="12"/>
      <c r="H124" s="15">
        <f t="shared" si="22"/>
        <v>120</v>
      </c>
      <c r="I124" s="25">
        <f t="shared" si="23"/>
        <v>1.1111111111111111E-3</v>
      </c>
      <c r="J124" s="27">
        <f t="shared" si="24"/>
        <v>1.2</v>
      </c>
      <c r="K124" s="28">
        <f t="shared" si="25"/>
        <v>8</v>
      </c>
      <c r="L124" s="42">
        <f t="shared" si="20"/>
        <v>900</v>
      </c>
      <c r="M124" s="42">
        <f t="shared" si="21"/>
        <v>6.666666666666667</v>
      </c>
    </row>
    <row r="125" spans="1:13" s="35" customFormat="1" ht="11.25" customHeight="1">
      <c r="A125" s="18" t="s">
        <v>209</v>
      </c>
      <c r="B125" s="12">
        <v>12</v>
      </c>
      <c r="C125" s="26">
        <f t="shared" si="26"/>
        <v>14.399999999999999</v>
      </c>
      <c r="D125" s="13">
        <v>4500</v>
      </c>
      <c r="E125" s="12">
        <v>0.02</v>
      </c>
      <c r="F125" s="12">
        <v>1.2</v>
      </c>
      <c r="G125" s="12"/>
      <c r="H125" s="15">
        <f t="shared" si="22"/>
        <v>90</v>
      </c>
      <c r="I125" s="25">
        <f t="shared" si="23"/>
        <v>1.3888888888888892E-3</v>
      </c>
      <c r="J125" s="27">
        <f t="shared" si="24"/>
        <v>0.9</v>
      </c>
      <c r="K125" s="28">
        <f t="shared" si="25"/>
        <v>10</v>
      </c>
      <c r="L125" s="42">
        <f t="shared" si="20"/>
        <v>719.99999999999989</v>
      </c>
      <c r="M125" s="42">
        <f t="shared" si="21"/>
        <v>6.2500000000000009</v>
      </c>
    </row>
    <row r="126" spans="1:13" s="35" customFormat="1" ht="11.25" customHeight="1">
      <c r="A126" s="18" t="s">
        <v>210</v>
      </c>
      <c r="B126" s="12">
        <v>12</v>
      </c>
      <c r="C126" s="26">
        <f t="shared" si="26"/>
        <v>8.76</v>
      </c>
      <c r="D126" s="13">
        <v>2500</v>
      </c>
      <c r="E126" s="12">
        <v>0.02</v>
      </c>
      <c r="F126" s="12">
        <v>0.73</v>
      </c>
      <c r="G126" s="12"/>
      <c r="H126" s="15">
        <f t="shared" si="22"/>
        <v>50</v>
      </c>
      <c r="I126" s="25">
        <f t="shared" si="23"/>
        <v>2.2831050228310505E-3</v>
      </c>
      <c r="J126" s="27">
        <f t="shared" si="24"/>
        <v>0.5</v>
      </c>
      <c r="K126" s="28">
        <f t="shared" si="25"/>
        <v>16.438356164383563</v>
      </c>
      <c r="L126" s="42">
        <f t="shared" si="20"/>
        <v>438</v>
      </c>
      <c r="M126" s="42">
        <f t="shared" si="21"/>
        <v>5.7077625570776256</v>
      </c>
    </row>
    <row r="127" spans="1:13" s="35" customFormat="1" ht="11.25" customHeight="1">
      <c r="A127" s="18" t="s">
        <v>211</v>
      </c>
      <c r="B127" s="12">
        <v>27</v>
      </c>
      <c r="C127" s="26">
        <f t="shared" si="26"/>
        <v>36.450000000000003</v>
      </c>
      <c r="D127" s="13">
        <v>6000</v>
      </c>
      <c r="E127" s="12">
        <v>0.04</v>
      </c>
      <c r="F127" s="12">
        <v>1.35</v>
      </c>
      <c r="G127" s="12"/>
      <c r="H127" s="15">
        <f t="shared" si="22"/>
        <v>240</v>
      </c>
      <c r="I127" s="25">
        <f t="shared" si="23"/>
        <v>1.0973936899862824E-3</v>
      </c>
      <c r="J127" s="27">
        <f t="shared" si="24"/>
        <v>2.4</v>
      </c>
      <c r="K127" s="28">
        <f t="shared" si="25"/>
        <v>20</v>
      </c>
      <c r="L127" s="42">
        <f t="shared" si="20"/>
        <v>911.25</v>
      </c>
      <c r="M127" s="42">
        <f t="shared" si="21"/>
        <v>6.5843621399176948</v>
      </c>
    </row>
    <row r="128" spans="1:13" s="35" customFormat="1" ht="11.25" customHeight="1">
      <c r="A128" s="18" t="s">
        <v>212</v>
      </c>
      <c r="B128" s="12">
        <v>27</v>
      </c>
      <c r="C128" s="26">
        <f t="shared" si="26"/>
        <v>27</v>
      </c>
      <c r="D128" s="13">
        <v>4500</v>
      </c>
      <c r="E128" s="12">
        <v>0.04</v>
      </c>
      <c r="F128" s="12">
        <v>1</v>
      </c>
      <c r="G128" s="12"/>
      <c r="H128" s="15">
        <f t="shared" si="22"/>
        <v>180</v>
      </c>
      <c r="I128" s="25">
        <f t="shared" si="23"/>
        <v>1.4814814814814814E-3</v>
      </c>
      <c r="J128" s="27">
        <f t="shared" si="24"/>
        <v>1.8</v>
      </c>
      <c r="K128" s="28">
        <f t="shared" si="25"/>
        <v>27</v>
      </c>
      <c r="L128" s="42">
        <f t="shared" si="20"/>
        <v>675</v>
      </c>
      <c r="M128" s="42">
        <f t="shared" si="21"/>
        <v>6.666666666666667</v>
      </c>
    </row>
    <row r="129" spans="1:13" s="35" customFormat="1" ht="11.25" customHeight="1">
      <c r="A129" s="18" t="s">
        <v>213</v>
      </c>
      <c r="B129" s="12">
        <v>27</v>
      </c>
      <c r="C129" s="26">
        <f t="shared" si="26"/>
        <v>16.2</v>
      </c>
      <c r="D129" s="13">
        <v>2500</v>
      </c>
      <c r="E129" s="12">
        <v>0.04</v>
      </c>
      <c r="F129" s="12">
        <v>0.6</v>
      </c>
      <c r="G129" s="12"/>
      <c r="H129" s="15">
        <f t="shared" si="22"/>
        <v>100</v>
      </c>
      <c r="I129" s="25">
        <f t="shared" si="23"/>
        <v>2.4691358024691358E-3</v>
      </c>
      <c r="J129" s="27">
        <f t="shared" si="24"/>
        <v>1</v>
      </c>
      <c r="K129" s="28">
        <f t="shared" si="25"/>
        <v>45</v>
      </c>
      <c r="L129" s="42">
        <f t="shared" si="20"/>
        <v>405</v>
      </c>
      <c r="M129" s="42">
        <f t="shared" si="21"/>
        <v>6.1728395061728394</v>
      </c>
    </row>
    <row r="130" spans="1:13" s="35" customFormat="1" ht="11.25" customHeight="1">
      <c r="A130" s="18" t="s">
        <v>214</v>
      </c>
      <c r="B130" s="12">
        <v>12</v>
      </c>
      <c r="C130" s="26">
        <f t="shared" si="26"/>
        <v>36</v>
      </c>
      <c r="D130" s="13">
        <v>6000</v>
      </c>
      <c r="E130" s="12">
        <v>0.04</v>
      </c>
      <c r="F130" s="12">
        <v>3</v>
      </c>
      <c r="G130" s="12"/>
      <c r="H130" s="15">
        <f t="shared" si="22"/>
        <v>240</v>
      </c>
      <c r="I130" s="25">
        <f t="shared" si="23"/>
        <v>1.1111111111111111E-3</v>
      </c>
      <c r="J130" s="27">
        <f t="shared" si="24"/>
        <v>2.4</v>
      </c>
      <c r="K130" s="28">
        <f t="shared" si="25"/>
        <v>4</v>
      </c>
      <c r="L130" s="42">
        <f t="shared" si="20"/>
        <v>900</v>
      </c>
      <c r="M130" s="42">
        <f t="shared" si="21"/>
        <v>6.666666666666667</v>
      </c>
    </row>
    <row r="131" spans="1:13" s="35" customFormat="1" ht="11.25" customHeight="1">
      <c r="A131" s="18" t="s">
        <v>215</v>
      </c>
      <c r="B131" s="12">
        <v>12</v>
      </c>
      <c r="C131" s="26">
        <f t="shared" si="26"/>
        <v>26.400000000000002</v>
      </c>
      <c r="D131" s="13">
        <v>4500</v>
      </c>
      <c r="E131" s="12">
        <v>0.04</v>
      </c>
      <c r="F131" s="12">
        <v>2.2000000000000002</v>
      </c>
      <c r="G131" s="12"/>
      <c r="H131" s="15">
        <f t="shared" si="22"/>
        <v>180</v>
      </c>
      <c r="I131" s="25">
        <f t="shared" si="23"/>
        <v>1.5151515151515152E-3</v>
      </c>
      <c r="J131" s="27">
        <f t="shared" si="24"/>
        <v>1.8</v>
      </c>
      <c r="K131" s="28">
        <f t="shared" si="25"/>
        <v>5.4545454545454541</v>
      </c>
      <c r="L131" s="42">
        <f t="shared" si="20"/>
        <v>660</v>
      </c>
      <c r="M131" s="42">
        <f t="shared" si="21"/>
        <v>6.8181818181818175</v>
      </c>
    </row>
    <row r="132" spans="1:13" s="35" customFormat="1" ht="11.25" customHeight="1">
      <c r="A132" s="18" t="s">
        <v>216</v>
      </c>
      <c r="B132" s="12">
        <v>12</v>
      </c>
      <c r="C132" s="26">
        <f t="shared" si="26"/>
        <v>15.600000000000001</v>
      </c>
      <c r="D132" s="13">
        <v>2500</v>
      </c>
      <c r="E132" s="12">
        <v>0.04</v>
      </c>
      <c r="F132" s="12">
        <v>1.3</v>
      </c>
      <c r="G132" s="12"/>
      <c r="H132" s="15">
        <f t="shared" si="22"/>
        <v>100</v>
      </c>
      <c r="I132" s="25">
        <f>E132/C132</f>
        <v>2.5641025641025641E-3</v>
      </c>
      <c r="J132" s="27">
        <f>D132/100*E132</f>
        <v>1</v>
      </c>
      <c r="K132" s="28">
        <f t="shared" si="25"/>
        <v>9.2307692307692299</v>
      </c>
      <c r="L132" s="42">
        <f t="shared" si="20"/>
        <v>390</v>
      </c>
      <c r="M132" s="42">
        <f t="shared" si="21"/>
        <v>6.4102564102564097</v>
      </c>
    </row>
    <row r="133" spans="1:13" s="35" customFormat="1" ht="11.25" customHeight="1">
      <c r="A133" s="18"/>
      <c r="B133" s="12"/>
      <c r="C133" s="26">
        <f t="shared" si="26"/>
        <v>0</v>
      </c>
      <c r="D133" s="13"/>
      <c r="E133" s="12"/>
      <c r="F133" s="12"/>
      <c r="G133" s="12"/>
      <c r="H133" s="15">
        <f t="shared" si="22"/>
        <v>0</v>
      </c>
      <c r="I133" s="25" t="e">
        <f t="shared" si="23"/>
        <v>#DIV/0!</v>
      </c>
      <c r="J133" s="27">
        <f t="shared" si="24"/>
        <v>0</v>
      </c>
      <c r="K133" s="28" t="e">
        <f t="shared" si="25"/>
        <v>#DIV/0!</v>
      </c>
      <c r="L133" s="42" t="e">
        <f t="shared" si="20"/>
        <v>#DIV/0!</v>
      </c>
      <c r="M133" s="42" t="e">
        <f t="shared" si="21"/>
        <v>#DIV/0!</v>
      </c>
    </row>
    <row r="134" spans="1:13" s="35" customFormat="1" ht="11.25" customHeight="1">
      <c r="A134" s="18"/>
      <c r="B134" s="12"/>
      <c r="C134" s="26">
        <f t="shared" si="26"/>
        <v>0</v>
      </c>
      <c r="D134" s="13"/>
      <c r="E134" s="12"/>
      <c r="F134" s="12"/>
      <c r="G134" s="12"/>
      <c r="H134" s="15">
        <f t="shared" si="22"/>
        <v>0</v>
      </c>
      <c r="I134" s="25" t="e">
        <f t="shared" si="23"/>
        <v>#DIV/0!</v>
      </c>
      <c r="J134" s="27">
        <f t="shared" si="24"/>
        <v>0</v>
      </c>
      <c r="K134" s="28" t="e">
        <f t="shared" si="25"/>
        <v>#DIV/0!</v>
      </c>
      <c r="L134" s="42" t="e">
        <f t="shared" si="20"/>
        <v>#DIV/0!</v>
      </c>
      <c r="M134" s="42" t="e">
        <f t="shared" ref="M134:M178" si="27">J134*100/C134</f>
        <v>#DIV/0!</v>
      </c>
    </row>
    <row r="135" spans="1:13" s="35" customFormat="1" ht="11.25" customHeight="1">
      <c r="A135" s="18"/>
      <c r="B135" s="12"/>
      <c r="C135" s="26">
        <f t="shared" si="26"/>
        <v>0</v>
      </c>
      <c r="D135" s="13"/>
      <c r="E135" s="12"/>
      <c r="F135" s="12"/>
      <c r="G135" s="12"/>
      <c r="H135" s="15">
        <f t="shared" si="22"/>
        <v>0</v>
      </c>
      <c r="I135" s="25" t="e">
        <f t="shared" si="23"/>
        <v>#DIV/0!</v>
      </c>
      <c r="J135" s="27">
        <f t="shared" si="24"/>
        <v>0</v>
      </c>
      <c r="K135" s="28" t="e">
        <f t="shared" si="25"/>
        <v>#DIV/0!</v>
      </c>
      <c r="L135" s="42" t="e">
        <f t="shared" si="20"/>
        <v>#DIV/0!</v>
      </c>
      <c r="M135" s="42" t="e">
        <f t="shared" si="27"/>
        <v>#DIV/0!</v>
      </c>
    </row>
    <row r="136" spans="1:13" s="35" customFormat="1" ht="11.25" customHeight="1">
      <c r="A136" s="18"/>
      <c r="B136" s="12"/>
      <c r="C136" s="26">
        <f t="shared" si="26"/>
        <v>0</v>
      </c>
      <c r="D136" s="13"/>
      <c r="E136" s="12"/>
      <c r="F136" s="12"/>
      <c r="G136" s="12"/>
      <c r="H136" s="15">
        <f t="shared" si="22"/>
        <v>0</v>
      </c>
      <c r="I136" s="25" t="e">
        <f t="shared" si="23"/>
        <v>#DIV/0!</v>
      </c>
      <c r="J136" s="27">
        <f t="shared" si="24"/>
        <v>0</v>
      </c>
      <c r="K136" s="28" t="e">
        <f t="shared" si="25"/>
        <v>#DIV/0!</v>
      </c>
      <c r="L136" s="42" t="e">
        <f t="shared" si="20"/>
        <v>#DIV/0!</v>
      </c>
      <c r="M136" s="42" t="e">
        <f t="shared" si="27"/>
        <v>#DIV/0!</v>
      </c>
    </row>
    <row r="137" spans="1:13" s="35" customFormat="1" ht="11.25" customHeight="1">
      <c r="A137" s="18"/>
      <c r="B137" s="12"/>
      <c r="C137" s="26">
        <f t="shared" si="26"/>
        <v>0</v>
      </c>
      <c r="D137" s="13"/>
      <c r="E137" s="12"/>
      <c r="F137" s="12"/>
      <c r="G137" s="12"/>
      <c r="H137" s="15">
        <f t="shared" si="22"/>
        <v>0</v>
      </c>
      <c r="I137" s="25" t="e">
        <f t="shared" si="23"/>
        <v>#DIV/0!</v>
      </c>
      <c r="J137" s="27">
        <f t="shared" si="24"/>
        <v>0</v>
      </c>
      <c r="K137" s="28" t="e">
        <f t="shared" si="25"/>
        <v>#DIV/0!</v>
      </c>
      <c r="L137" s="42" t="e">
        <f t="shared" si="20"/>
        <v>#DIV/0!</v>
      </c>
      <c r="M137" s="42" t="e">
        <f t="shared" si="27"/>
        <v>#DIV/0!</v>
      </c>
    </row>
    <row r="138" spans="1:13" s="35" customFormat="1" ht="11.25" customHeight="1">
      <c r="A138" s="18"/>
      <c r="B138" s="12"/>
      <c r="C138" s="26">
        <f t="shared" si="26"/>
        <v>0</v>
      </c>
      <c r="D138" s="13"/>
      <c r="E138" s="12"/>
      <c r="F138" s="12"/>
      <c r="G138" s="12"/>
      <c r="H138" s="15">
        <f t="shared" si="22"/>
        <v>0</v>
      </c>
      <c r="I138" s="25" t="e">
        <f t="shared" si="23"/>
        <v>#DIV/0!</v>
      </c>
      <c r="J138" s="27">
        <f t="shared" si="24"/>
        <v>0</v>
      </c>
      <c r="K138" s="28" t="e">
        <f t="shared" si="25"/>
        <v>#DIV/0!</v>
      </c>
      <c r="L138" s="42" t="e">
        <f t="shared" si="20"/>
        <v>#DIV/0!</v>
      </c>
      <c r="M138" s="42" t="e">
        <f t="shared" si="27"/>
        <v>#DIV/0!</v>
      </c>
    </row>
    <row r="139" spans="1:13" s="35" customFormat="1" ht="11.25" customHeight="1">
      <c r="A139" s="18"/>
      <c r="B139" s="12"/>
      <c r="C139" s="26">
        <f t="shared" si="26"/>
        <v>0</v>
      </c>
      <c r="D139" s="13"/>
      <c r="E139" s="12"/>
      <c r="F139" s="12"/>
      <c r="G139" s="12"/>
      <c r="H139" s="15">
        <f t="shared" si="22"/>
        <v>0</v>
      </c>
      <c r="I139" s="25" t="e">
        <f t="shared" si="23"/>
        <v>#DIV/0!</v>
      </c>
      <c r="J139" s="27">
        <f t="shared" si="24"/>
        <v>0</v>
      </c>
      <c r="K139" s="28" t="e">
        <f t="shared" si="25"/>
        <v>#DIV/0!</v>
      </c>
      <c r="L139" s="42" t="e">
        <f t="shared" si="20"/>
        <v>#DIV/0!</v>
      </c>
      <c r="M139" s="42" t="e">
        <f t="shared" si="27"/>
        <v>#DIV/0!</v>
      </c>
    </row>
    <row r="140" spans="1:13" s="35" customFormat="1" ht="11.25" customHeight="1">
      <c r="A140" s="18"/>
      <c r="B140" s="12"/>
      <c r="C140" s="26">
        <f t="shared" si="26"/>
        <v>0</v>
      </c>
      <c r="D140" s="13"/>
      <c r="E140" s="12"/>
      <c r="F140" s="12"/>
      <c r="G140" s="12"/>
      <c r="H140" s="15">
        <f t="shared" si="22"/>
        <v>0</v>
      </c>
      <c r="I140" s="25" t="e">
        <f t="shared" si="23"/>
        <v>#DIV/0!</v>
      </c>
      <c r="J140" s="27">
        <f t="shared" si="24"/>
        <v>0</v>
      </c>
      <c r="K140" s="28" t="e">
        <f t="shared" si="25"/>
        <v>#DIV/0!</v>
      </c>
      <c r="L140" s="42" t="e">
        <f t="shared" si="20"/>
        <v>#DIV/0!</v>
      </c>
      <c r="M140" s="42" t="e">
        <f t="shared" si="27"/>
        <v>#DIV/0!</v>
      </c>
    </row>
    <row r="141" spans="1:13" s="35" customFormat="1" ht="11.25" customHeight="1">
      <c r="A141" s="18"/>
      <c r="B141" s="12"/>
      <c r="C141" s="26">
        <f t="shared" si="26"/>
        <v>0</v>
      </c>
      <c r="D141" s="13"/>
      <c r="E141" s="12"/>
      <c r="F141" s="12"/>
      <c r="G141" s="12"/>
      <c r="H141" s="15">
        <f t="shared" si="22"/>
        <v>0</v>
      </c>
      <c r="I141" s="25" t="e">
        <f t="shared" si="23"/>
        <v>#DIV/0!</v>
      </c>
      <c r="J141" s="27">
        <f t="shared" si="24"/>
        <v>0</v>
      </c>
      <c r="K141" s="28" t="e">
        <f t="shared" si="25"/>
        <v>#DIV/0!</v>
      </c>
      <c r="L141" s="42" t="e">
        <f t="shared" si="20"/>
        <v>#DIV/0!</v>
      </c>
      <c r="M141" s="42" t="e">
        <f t="shared" si="27"/>
        <v>#DIV/0!</v>
      </c>
    </row>
    <row r="142" spans="1:13" s="35" customFormat="1" ht="11.25" customHeight="1">
      <c r="A142" s="18"/>
      <c r="B142" s="12"/>
      <c r="C142" s="26">
        <f t="shared" si="26"/>
        <v>0</v>
      </c>
      <c r="D142" s="13"/>
      <c r="E142" s="12"/>
      <c r="F142" s="12"/>
      <c r="G142" s="12"/>
      <c r="H142" s="15">
        <f t="shared" si="22"/>
        <v>0</v>
      </c>
      <c r="I142" s="25" t="e">
        <f t="shared" si="23"/>
        <v>#DIV/0!</v>
      </c>
      <c r="J142" s="27">
        <f t="shared" si="24"/>
        <v>0</v>
      </c>
      <c r="K142" s="28" t="e">
        <f t="shared" si="25"/>
        <v>#DIV/0!</v>
      </c>
      <c r="L142" s="42" t="e">
        <f t="shared" si="20"/>
        <v>#DIV/0!</v>
      </c>
      <c r="M142" s="42" t="e">
        <f t="shared" si="27"/>
        <v>#DIV/0!</v>
      </c>
    </row>
    <row r="143" spans="1:13" s="35" customFormat="1" ht="11.25" customHeight="1">
      <c r="A143" s="18"/>
      <c r="B143" s="12"/>
      <c r="C143" s="26">
        <f t="shared" si="26"/>
        <v>0</v>
      </c>
      <c r="D143" s="13"/>
      <c r="E143" s="12"/>
      <c r="F143" s="12"/>
      <c r="G143" s="12"/>
      <c r="H143" s="15">
        <f t="shared" si="22"/>
        <v>0</v>
      </c>
      <c r="I143" s="25" t="e">
        <f t="shared" si="23"/>
        <v>#DIV/0!</v>
      </c>
      <c r="J143" s="27">
        <f t="shared" si="24"/>
        <v>0</v>
      </c>
      <c r="K143" s="28" t="e">
        <f t="shared" si="25"/>
        <v>#DIV/0!</v>
      </c>
      <c r="L143" s="42" t="e">
        <f t="shared" si="20"/>
        <v>#DIV/0!</v>
      </c>
      <c r="M143" s="42" t="e">
        <f t="shared" si="27"/>
        <v>#DIV/0!</v>
      </c>
    </row>
    <row r="144" spans="1:13" s="35" customFormat="1" ht="11.25" customHeight="1">
      <c r="A144" s="18"/>
      <c r="B144" s="12"/>
      <c r="C144" s="26">
        <f t="shared" si="26"/>
        <v>0</v>
      </c>
      <c r="D144" s="13"/>
      <c r="E144" s="12"/>
      <c r="F144" s="12"/>
      <c r="G144" s="12"/>
      <c r="H144" s="15">
        <f t="shared" si="22"/>
        <v>0</v>
      </c>
      <c r="I144" s="25" t="e">
        <f t="shared" si="23"/>
        <v>#DIV/0!</v>
      </c>
      <c r="J144" s="27">
        <f t="shared" si="24"/>
        <v>0</v>
      </c>
      <c r="K144" s="28" t="e">
        <f t="shared" si="25"/>
        <v>#DIV/0!</v>
      </c>
      <c r="L144" s="42" t="e">
        <f t="shared" si="20"/>
        <v>#DIV/0!</v>
      </c>
      <c r="M144" s="42" t="e">
        <f t="shared" si="27"/>
        <v>#DIV/0!</v>
      </c>
    </row>
    <row r="145" spans="1:13" s="35" customFormat="1" ht="11.25" customHeight="1">
      <c r="A145" s="18"/>
      <c r="B145" s="12"/>
      <c r="C145" s="26">
        <f t="shared" si="26"/>
        <v>0</v>
      </c>
      <c r="D145" s="13"/>
      <c r="E145" s="12"/>
      <c r="F145" s="12"/>
      <c r="G145" s="12"/>
      <c r="H145" s="15">
        <f t="shared" si="22"/>
        <v>0</v>
      </c>
      <c r="I145" s="25" t="e">
        <f t="shared" si="23"/>
        <v>#DIV/0!</v>
      </c>
      <c r="J145" s="27">
        <f t="shared" si="24"/>
        <v>0</v>
      </c>
      <c r="K145" s="28" t="e">
        <f t="shared" si="25"/>
        <v>#DIV/0!</v>
      </c>
      <c r="L145" s="42" t="e">
        <f t="shared" si="20"/>
        <v>#DIV/0!</v>
      </c>
      <c r="M145" s="42" t="e">
        <f t="shared" si="27"/>
        <v>#DIV/0!</v>
      </c>
    </row>
    <row r="146" spans="1:13" s="35" customFormat="1" ht="11.25" customHeight="1">
      <c r="A146" s="18"/>
      <c r="B146" s="12"/>
      <c r="C146" s="26">
        <f t="shared" si="26"/>
        <v>0</v>
      </c>
      <c r="D146" s="13"/>
      <c r="E146" s="12"/>
      <c r="F146" s="12"/>
      <c r="G146" s="12"/>
      <c r="H146" s="15">
        <f t="shared" si="22"/>
        <v>0</v>
      </c>
      <c r="I146" s="25" t="e">
        <f t="shared" si="23"/>
        <v>#DIV/0!</v>
      </c>
      <c r="J146" s="27">
        <f t="shared" si="24"/>
        <v>0</v>
      </c>
      <c r="K146" s="28" t="e">
        <f t="shared" si="25"/>
        <v>#DIV/0!</v>
      </c>
      <c r="L146" s="42" t="e">
        <f t="shared" si="20"/>
        <v>#DIV/0!</v>
      </c>
      <c r="M146" s="42" t="e">
        <f t="shared" si="27"/>
        <v>#DIV/0!</v>
      </c>
    </row>
    <row r="147" spans="1:13" s="35" customFormat="1" ht="11.25" customHeight="1">
      <c r="A147" s="18"/>
      <c r="B147" s="12"/>
      <c r="C147" s="26">
        <f t="shared" si="26"/>
        <v>0</v>
      </c>
      <c r="D147" s="13"/>
      <c r="E147" s="12"/>
      <c r="F147" s="12"/>
      <c r="G147" s="12"/>
      <c r="H147" s="15">
        <f t="shared" si="22"/>
        <v>0</v>
      </c>
      <c r="I147" s="25" t="e">
        <f t="shared" si="23"/>
        <v>#DIV/0!</v>
      </c>
      <c r="J147" s="27">
        <f t="shared" si="24"/>
        <v>0</v>
      </c>
      <c r="K147" s="28" t="e">
        <f t="shared" si="25"/>
        <v>#DIV/0!</v>
      </c>
      <c r="L147" s="42" t="e">
        <f t="shared" si="20"/>
        <v>#DIV/0!</v>
      </c>
      <c r="M147" s="42" t="e">
        <f t="shared" si="27"/>
        <v>#DIV/0!</v>
      </c>
    </row>
    <row r="148" spans="1:13" s="35" customFormat="1" ht="11.25" customHeight="1">
      <c r="A148" s="18"/>
      <c r="B148" s="12"/>
      <c r="C148" s="26">
        <f t="shared" si="26"/>
        <v>0</v>
      </c>
      <c r="D148" s="13"/>
      <c r="E148" s="12"/>
      <c r="F148" s="12"/>
      <c r="G148" s="12"/>
      <c r="H148" s="15">
        <f t="shared" si="22"/>
        <v>0</v>
      </c>
      <c r="I148" s="25" t="e">
        <f t="shared" si="23"/>
        <v>#DIV/0!</v>
      </c>
      <c r="J148" s="27">
        <f t="shared" si="24"/>
        <v>0</v>
      </c>
      <c r="K148" s="28" t="e">
        <f t="shared" si="25"/>
        <v>#DIV/0!</v>
      </c>
      <c r="L148" s="42" t="e">
        <f t="shared" si="20"/>
        <v>#DIV/0!</v>
      </c>
      <c r="M148" s="42" t="e">
        <f t="shared" si="27"/>
        <v>#DIV/0!</v>
      </c>
    </row>
    <row r="149" spans="1:13" s="35" customFormat="1" ht="11.25" customHeight="1">
      <c r="A149" s="18"/>
      <c r="B149" s="12"/>
      <c r="C149" s="26">
        <f t="shared" si="26"/>
        <v>0</v>
      </c>
      <c r="D149" s="13"/>
      <c r="E149" s="12"/>
      <c r="F149" s="12"/>
      <c r="G149" s="12"/>
      <c r="H149" s="15">
        <f t="shared" si="22"/>
        <v>0</v>
      </c>
      <c r="I149" s="25" t="e">
        <f t="shared" si="23"/>
        <v>#DIV/0!</v>
      </c>
      <c r="J149" s="27">
        <f t="shared" si="24"/>
        <v>0</v>
      </c>
      <c r="K149" s="28" t="e">
        <f t="shared" si="25"/>
        <v>#DIV/0!</v>
      </c>
      <c r="L149" s="42" t="e">
        <f t="shared" si="20"/>
        <v>#DIV/0!</v>
      </c>
      <c r="M149" s="42" t="e">
        <f t="shared" si="27"/>
        <v>#DIV/0!</v>
      </c>
    </row>
    <row r="150" spans="1:13" s="35" customFormat="1" ht="11.25" customHeight="1">
      <c r="A150" s="18"/>
      <c r="B150" s="12"/>
      <c r="C150" s="26">
        <f t="shared" si="26"/>
        <v>0</v>
      </c>
      <c r="D150" s="13"/>
      <c r="E150" s="12"/>
      <c r="F150" s="12"/>
      <c r="G150" s="12"/>
      <c r="H150" s="15">
        <f t="shared" si="22"/>
        <v>0</v>
      </c>
      <c r="I150" s="25" t="e">
        <f t="shared" si="23"/>
        <v>#DIV/0!</v>
      </c>
      <c r="J150" s="27">
        <f t="shared" si="24"/>
        <v>0</v>
      </c>
      <c r="K150" s="28" t="e">
        <f t="shared" si="25"/>
        <v>#DIV/0!</v>
      </c>
      <c r="L150" s="42" t="e">
        <f t="shared" si="20"/>
        <v>#DIV/0!</v>
      </c>
      <c r="M150" s="42" t="e">
        <f t="shared" si="27"/>
        <v>#DIV/0!</v>
      </c>
    </row>
    <row r="151" spans="1:13" s="35" customFormat="1" ht="11.25" customHeight="1">
      <c r="A151" s="18"/>
      <c r="B151" s="12"/>
      <c r="C151" s="26">
        <f t="shared" si="26"/>
        <v>0</v>
      </c>
      <c r="D151" s="13"/>
      <c r="E151" s="12"/>
      <c r="F151" s="12"/>
      <c r="G151" s="12"/>
      <c r="H151" s="15">
        <f t="shared" si="22"/>
        <v>0</v>
      </c>
      <c r="I151" s="25" t="e">
        <f t="shared" si="23"/>
        <v>#DIV/0!</v>
      </c>
      <c r="J151" s="27">
        <f t="shared" si="24"/>
        <v>0</v>
      </c>
      <c r="K151" s="28" t="e">
        <f t="shared" si="25"/>
        <v>#DIV/0!</v>
      </c>
      <c r="L151" s="42" t="e">
        <f t="shared" si="20"/>
        <v>#DIV/0!</v>
      </c>
      <c r="M151" s="42" t="e">
        <f t="shared" si="27"/>
        <v>#DIV/0!</v>
      </c>
    </row>
    <row r="152" spans="1:13" s="35" customFormat="1" ht="11.25" customHeight="1">
      <c r="A152" s="18"/>
      <c r="B152" s="12"/>
      <c r="C152" s="26">
        <f t="shared" si="26"/>
        <v>0</v>
      </c>
      <c r="D152" s="13"/>
      <c r="E152" s="12"/>
      <c r="F152" s="12"/>
      <c r="G152" s="12"/>
      <c r="H152" s="15">
        <f t="shared" si="22"/>
        <v>0</v>
      </c>
      <c r="I152" s="25" t="e">
        <f t="shared" si="23"/>
        <v>#DIV/0!</v>
      </c>
      <c r="J152" s="27">
        <f t="shared" si="24"/>
        <v>0</v>
      </c>
      <c r="K152" s="28" t="e">
        <f t="shared" si="25"/>
        <v>#DIV/0!</v>
      </c>
      <c r="L152" s="42" t="e">
        <f t="shared" si="20"/>
        <v>#DIV/0!</v>
      </c>
      <c r="M152" s="42" t="e">
        <f t="shared" si="27"/>
        <v>#DIV/0!</v>
      </c>
    </row>
    <row r="153" spans="1:13" s="35" customFormat="1" ht="11.25" customHeight="1">
      <c r="A153" s="18"/>
      <c r="B153" s="12"/>
      <c r="C153" s="26">
        <f t="shared" si="26"/>
        <v>0</v>
      </c>
      <c r="D153" s="13"/>
      <c r="E153" s="12"/>
      <c r="F153" s="12"/>
      <c r="G153" s="12"/>
      <c r="H153" s="15">
        <f t="shared" si="22"/>
        <v>0</v>
      </c>
      <c r="I153" s="25" t="e">
        <f t="shared" si="23"/>
        <v>#DIV/0!</v>
      </c>
      <c r="J153" s="27">
        <f t="shared" si="24"/>
        <v>0</v>
      </c>
      <c r="K153" s="28" t="e">
        <f t="shared" si="25"/>
        <v>#DIV/0!</v>
      </c>
      <c r="L153" s="42" t="e">
        <f t="shared" si="20"/>
        <v>#DIV/0!</v>
      </c>
      <c r="M153" s="42" t="e">
        <f t="shared" si="27"/>
        <v>#DIV/0!</v>
      </c>
    </row>
    <row r="154" spans="1:13" s="35" customFormat="1" ht="11.25" customHeight="1">
      <c r="A154" s="18"/>
      <c r="B154" s="12"/>
      <c r="C154" s="26">
        <f t="shared" si="26"/>
        <v>0</v>
      </c>
      <c r="D154" s="13"/>
      <c r="E154" s="12"/>
      <c r="F154" s="12"/>
      <c r="G154" s="12"/>
      <c r="H154" s="15">
        <f t="shared" si="22"/>
        <v>0</v>
      </c>
      <c r="I154" s="25" t="e">
        <f t="shared" si="23"/>
        <v>#DIV/0!</v>
      </c>
      <c r="J154" s="27">
        <f t="shared" si="24"/>
        <v>0</v>
      </c>
      <c r="K154" s="28" t="e">
        <f t="shared" si="25"/>
        <v>#DIV/0!</v>
      </c>
      <c r="L154" s="42" t="e">
        <f t="shared" si="20"/>
        <v>#DIV/0!</v>
      </c>
      <c r="M154" s="42" t="e">
        <f t="shared" si="27"/>
        <v>#DIV/0!</v>
      </c>
    </row>
    <row r="155" spans="1:13" s="35" customFormat="1" ht="11.25" customHeight="1">
      <c r="A155" s="18"/>
      <c r="B155" s="12"/>
      <c r="C155" s="26">
        <f t="shared" si="26"/>
        <v>0</v>
      </c>
      <c r="D155" s="13"/>
      <c r="E155" s="12"/>
      <c r="F155" s="12"/>
      <c r="G155" s="12"/>
      <c r="H155" s="15">
        <f t="shared" si="22"/>
        <v>0</v>
      </c>
      <c r="I155" s="25" t="e">
        <f t="shared" si="23"/>
        <v>#DIV/0!</v>
      </c>
      <c r="J155" s="27">
        <f t="shared" si="24"/>
        <v>0</v>
      </c>
      <c r="K155" s="28" t="e">
        <f t="shared" si="25"/>
        <v>#DIV/0!</v>
      </c>
      <c r="L155" s="42" t="e">
        <f t="shared" si="20"/>
        <v>#DIV/0!</v>
      </c>
      <c r="M155" s="42" t="e">
        <f t="shared" si="27"/>
        <v>#DIV/0!</v>
      </c>
    </row>
    <row r="156" spans="1:13" s="35" customFormat="1" ht="11.25" customHeight="1">
      <c r="A156" s="18"/>
      <c r="B156" s="12"/>
      <c r="C156" s="26">
        <f t="shared" si="26"/>
        <v>0</v>
      </c>
      <c r="D156" s="13"/>
      <c r="E156" s="12"/>
      <c r="F156" s="12"/>
      <c r="G156" s="12"/>
      <c r="H156" s="15">
        <f t="shared" si="22"/>
        <v>0</v>
      </c>
      <c r="I156" s="25" t="e">
        <f t="shared" si="23"/>
        <v>#DIV/0!</v>
      </c>
      <c r="J156" s="27">
        <f t="shared" si="24"/>
        <v>0</v>
      </c>
      <c r="K156" s="28" t="e">
        <f t="shared" si="25"/>
        <v>#DIV/0!</v>
      </c>
      <c r="L156" s="42" t="e">
        <f t="shared" si="20"/>
        <v>#DIV/0!</v>
      </c>
      <c r="M156" s="42" t="e">
        <f t="shared" si="27"/>
        <v>#DIV/0!</v>
      </c>
    </row>
    <row r="157" spans="1:13" s="35" customFormat="1" ht="11.25" customHeight="1">
      <c r="A157" s="18"/>
      <c r="B157" s="12"/>
      <c r="C157" s="26">
        <f t="shared" si="26"/>
        <v>0</v>
      </c>
      <c r="D157" s="13"/>
      <c r="E157" s="12"/>
      <c r="F157" s="12"/>
      <c r="G157" s="12"/>
      <c r="H157" s="15">
        <f t="shared" si="22"/>
        <v>0</v>
      </c>
      <c r="I157" s="25" t="e">
        <f t="shared" si="23"/>
        <v>#DIV/0!</v>
      </c>
      <c r="J157" s="27">
        <f t="shared" si="24"/>
        <v>0</v>
      </c>
      <c r="K157" s="28" t="e">
        <f t="shared" si="25"/>
        <v>#DIV/0!</v>
      </c>
      <c r="L157" s="42" t="e">
        <f t="shared" si="20"/>
        <v>#DIV/0!</v>
      </c>
      <c r="M157" s="42" t="e">
        <f t="shared" si="27"/>
        <v>#DIV/0!</v>
      </c>
    </row>
    <row r="158" spans="1:13" s="35" customFormat="1" ht="11.25" customHeight="1">
      <c r="A158" s="18"/>
      <c r="B158" s="12"/>
      <c r="C158" s="26">
        <f t="shared" si="26"/>
        <v>0</v>
      </c>
      <c r="D158" s="13"/>
      <c r="E158" s="12"/>
      <c r="F158" s="12"/>
      <c r="G158" s="12"/>
      <c r="H158" s="15">
        <f t="shared" si="22"/>
        <v>0</v>
      </c>
      <c r="I158" s="25" t="e">
        <f t="shared" si="23"/>
        <v>#DIV/0!</v>
      </c>
      <c r="J158" s="27">
        <f t="shared" si="24"/>
        <v>0</v>
      </c>
      <c r="K158" s="28" t="e">
        <f t="shared" si="25"/>
        <v>#DIV/0!</v>
      </c>
      <c r="L158" s="42" t="e">
        <f t="shared" si="20"/>
        <v>#DIV/0!</v>
      </c>
      <c r="M158" s="42" t="e">
        <f t="shared" si="27"/>
        <v>#DIV/0!</v>
      </c>
    </row>
    <row r="159" spans="1:13" s="35" customFormat="1" ht="11.25" customHeight="1">
      <c r="A159" s="18"/>
      <c r="B159" s="12"/>
      <c r="C159" s="26">
        <f t="shared" si="26"/>
        <v>0</v>
      </c>
      <c r="D159" s="13"/>
      <c r="E159" s="12"/>
      <c r="F159" s="12"/>
      <c r="G159" s="12"/>
      <c r="H159" s="15">
        <f t="shared" si="22"/>
        <v>0</v>
      </c>
      <c r="I159" s="25" t="e">
        <f t="shared" si="23"/>
        <v>#DIV/0!</v>
      </c>
      <c r="J159" s="27">
        <f t="shared" si="24"/>
        <v>0</v>
      </c>
      <c r="K159" s="28" t="e">
        <f t="shared" si="25"/>
        <v>#DIV/0!</v>
      </c>
      <c r="L159" s="42" t="e">
        <f t="shared" si="20"/>
        <v>#DIV/0!</v>
      </c>
      <c r="M159" s="42" t="e">
        <f t="shared" si="27"/>
        <v>#DIV/0!</v>
      </c>
    </row>
    <row r="160" spans="1:13" s="35" customFormat="1" ht="11.25" customHeight="1">
      <c r="A160" s="18"/>
      <c r="B160" s="12"/>
      <c r="C160" s="26">
        <f t="shared" si="26"/>
        <v>0</v>
      </c>
      <c r="D160" s="13"/>
      <c r="E160" s="12"/>
      <c r="F160" s="12"/>
      <c r="G160" s="12"/>
      <c r="H160" s="15">
        <f t="shared" si="22"/>
        <v>0</v>
      </c>
      <c r="I160" s="25" t="e">
        <f t="shared" si="23"/>
        <v>#DIV/0!</v>
      </c>
      <c r="J160" s="27">
        <f t="shared" si="24"/>
        <v>0</v>
      </c>
      <c r="K160" s="28" t="e">
        <f t="shared" si="25"/>
        <v>#DIV/0!</v>
      </c>
      <c r="L160" s="42" t="e">
        <f t="shared" si="20"/>
        <v>#DIV/0!</v>
      </c>
      <c r="M160" s="42" t="e">
        <f t="shared" si="27"/>
        <v>#DIV/0!</v>
      </c>
    </row>
    <row r="161" spans="1:13" s="35" customFormat="1" ht="11.25" customHeight="1">
      <c r="A161" s="18"/>
      <c r="B161" s="12"/>
      <c r="C161" s="26">
        <f t="shared" si="26"/>
        <v>0</v>
      </c>
      <c r="D161" s="13"/>
      <c r="E161" s="12"/>
      <c r="F161" s="12"/>
      <c r="G161" s="12"/>
      <c r="H161" s="15">
        <f t="shared" si="22"/>
        <v>0</v>
      </c>
      <c r="I161" s="25" t="e">
        <f t="shared" si="23"/>
        <v>#DIV/0!</v>
      </c>
      <c r="J161" s="27">
        <f t="shared" si="24"/>
        <v>0</v>
      </c>
      <c r="K161" s="28" t="e">
        <f t="shared" si="25"/>
        <v>#DIV/0!</v>
      </c>
      <c r="L161" s="42" t="e">
        <f t="shared" si="20"/>
        <v>#DIV/0!</v>
      </c>
      <c r="M161" s="42" t="e">
        <f t="shared" si="27"/>
        <v>#DIV/0!</v>
      </c>
    </row>
    <row r="162" spans="1:13" s="35" customFormat="1" ht="11.25" customHeight="1">
      <c r="A162" s="18"/>
      <c r="B162" s="12"/>
      <c r="C162" s="26">
        <f t="shared" si="26"/>
        <v>0</v>
      </c>
      <c r="D162" s="13"/>
      <c r="E162" s="12"/>
      <c r="F162" s="12"/>
      <c r="G162" s="12"/>
      <c r="H162" s="15">
        <f t="shared" si="22"/>
        <v>0</v>
      </c>
      <c r="I162" s="25" t="e">
        <f t="shared" si="23"/>
        <v>#DIV/0!</v>
      </c>
      <c r="J162" s="27">
        <f t="shared" si="24"/>
        <v>0</v>
      </c>
      <c r="K162" s="28" t="e">
        <f t="shared" si="25"/>
        <v>#DIV/0!</v>
      </c>
      <c r="L162" s="42" t="e">
        <f t="shared" si="20"/>
        <v>#DIV/0!</v>
      </c>
      <c r="M162" s="42" t="e">
        <f t="shared" si="27"/>
        <v>#DIV/0!</v>
      </c>
    </row>
    <row r="163" spans="1:13" s="35" customFormat="1" ht="11.25" customHeight="1">
      <c r="A163" s="18"/>
      <c r="B163" s="12"/>
      <c r="C163" s="26">
        <f t="shared" si="26"/>
        <v>0</v>
      </c>
      <c r="D163" s="13"/>
      <c r="E163" s="12"/>
      <c r="F163" s="12"/>
      <c r="G163" s="12"/>
      <c r="H163" s="15">
        <f t="shared" si="22"/>
        <v>0</v>
      </c>
      <c r="I163" s="25" t="e">
        <f t="shared" si="23"/>
        <v>#DIV/0!</v>
      </c>
      <c r="J163" s="27">
        <f t="shared" si="24"/>
        <v>0</v>
      </c>
      <c r="K163" s="28" t="e">
        <f t="shared" si="25"/>
        <v>#DIV/0!</v>
      </c>
      <c r="L163" s="42" t="e">
        <f t="shared" si="20"/>
        <v>#DIV/0!</v>
      </c>
      <c r="M163" s="42" t="e">
        <f t="shared" si="27"/>
        <v>#DIV/0!</v>
      </c>
    </row>
    <row r="164" spans="1:13" s="35" customFormat="1" ht="11.25" customHeight="1">
      <c r="A164" s="18"/>
      <c r="B164" s="12"/>
      <c r="C164" s="26">
        <f t="shared" si="26"/>
        <v>0</v>
      </c>
      <c r="D164" s="13"/>
      <c r="E164" s="12"/>
      <c r="F164" s="12"/>
      <c r="G164" s="12"/>
      <c r="H164" s="15">
        <f t="shared" si="22"/>
        <v>0</v>
      </c>
      <c r="I164" s="25" t="e">
        <f t="shared" si="23"/>
        <v>#DIV/0!</v>
      </c>
      <c r="J164" s="27">
        <f t="shared" si="24"/>
        <v>0</v>
      </c>
      <c r="K164" s="28" t="e">
        <f t="shared" si="25"/>
        <v>#DIV/0!</v>
      </c>
      <c r="L164" s="42" t="e">
        <f t="shared" si="20"/>
        <v>#DIV/0!</v>
      </c>
      <c r="M164" s="42" t="e">
        <f t="shared" si="27"/>
        <v>#DIV/0!</v>
      </c>
    </row>
    <row r="165" spans="1:13" s="35" customFormat="1" ht="11.25" customHeight="1">
      <c r="A165" s="18"/>
      <c r="B165" s="12"/>
      <c r="C165" s="26">
        <f t="shared" si="26"/>
        <v>0</v>
      </c>
      <c r="D165" s="13"/>
      <c r="E165" s="12"/>
      <c r="F165" s="12"/>
      <c r="G165" s="12"/>
      <c r="H165" s="15">
        <f t="shared" si="22"/>
        <v>0</v>
      </c>
      <c r="I165" s="25" t="e">
        <f t="shared" si="23"/>
        <v>#DIV/0!</v>
      </c>
      <c r="J165" s="27">
        <f t="shared" si="24"/>
        <v>0</v>
      </c>
      <c r="K165" s="28" t="e">
        <f t="shared" si="25"/>
        <v>#DIV/0!</v>
      </c>
      <c r="L165" s="42" t="e">
        <f t="shared" si="20"/>
        <v>#DIV/0!</v>
      </c>
      <c r="M165" s="42" t="e">
        <f t="shared" si="27"/>
        <v>#DIV/0!</v>
      </c>
    </row>
    <row r="166" spans="1:13" s="35" customFormat="1" ht="11.25" customHeight="1">
      <c r="A166" s="18"/>
      <c r="B166" s="12"/>
      <c r="C166" s="26">
        <f t="shared" si="26"/>
        <v>0</v>
      </c>
      <c r="D166" s="13"/>
      <c r="E166" s="12"/>
      <c r="F166" s="12"/>
      <c r="G166" s="12"/>
      <c r="H166" s="15">
        <f t="shared" si="22"/>
        <v>0</v>
      </c>
      <c r="I166" s="25" t="e">
        <f t="shared" si="23"/>
        <v>#DIV/0!</v>
      </c>
      <c r="J166" s="27">
        <f t="shared" si="24"/>
        <v>0</v>
      </c>
      <c r="K166" s="28" t="e">
        <f t="shared" si="25"/>
        <v>#DIV/0!</v>
      </c>
      <c r="L166" s="42" t="e">
        <f t="shared" si="20"/>
        <v>#DIV/0!</v>
      </c>
      <c r="M166" s="42" t="e">
        <f t="shared" si="27"/>
        <v>#DIV/0!</v>
      </c>
    </row>
    <row r="167" spans="1:13" s="35" customFormat="1" ht="11.25" customHeight="1">
      <c r="A167" s="18"/>
      <c r="B167" s="12"/>
      <c r="C167" s="26">
        <f t="shared" si="26"/>
        <v>0</v>
      </c>
      <c r="D167" s="13"/>
      <c r="E167" s="12"/>
      <c r="F167" s="12"/>
      <c r="G167" s="12"/>
      <c r="H167" s="15">
        <f t="shared" si="22"/>
        <v>0</v>
      </c>
      <c r="I167" s="25" t="e">
        <f t="shared" si="23"/>
        <v>#DIV/0!</v>
      </c>
      <c r="J167" s="27">
        <f t="shared" si="24"/>
        <v>0</v>
      </c>
      <c r="K167" s="28" t="e">
        <f t="shared" si="25"/>
        <v>#DIV/0!</v>
      </c>
      <c r="L167" s="42" t="e">
        <f t="shared" si="20"/>
        <v>#DIV/0!</v>
      </c>
      <c r="M167" s="42" t="e">
        <f t="shared" si="27"/>
        <v>#DIV/0!</v>
      </c>
    </row>
    <row r="168" spans="1:13" s="35" customFormat="1" ht="11.25" customHeight="1">
      <c r="A168" s="18"/>
      <c r="B168" s="12"/>
      <c r="C168" s="26">
        <f t="shared" si="26"/>
        <v>0</v>
      </c>
      <c r="D168" s="13"/>
      <c r="E168" s="12"/>
      <c r="F168" s="12"/>
      <c r="G168" s="12"/>
      <c r="H168" s="15">
        <f t="shared" si="22"/>
        <v>0</v>
      </c>
      <c r="I168" s="25" t="e">
        <f t="shared" si="23"/>
        <v>#DIV/0!</v>
      </c>
      <c r="J168" s="27">
        <f t="shared" si="24"/>
        <v>0</v>
      </c>
      <c r="K168" s="28" t="e">
        <f t="shared" si="25"/>
        <v>#DIV/0!</v>
      </c>
      <c r="L168" s="42" t="e">
        <f t="shared" si="20"/>
        <v>#DIV/0!</v>
      </c>
      <c r="M168" s="42" t="e">
        <f t="shared" si="27"/>
        <v>#DIV/0!</v>
      </c>
    </row>
    <row r="169" spans="1:13" s="35" customFormat="1" ht="11.25" customHeight="1">
      <c r="A169" s="18"/>
      <c r="B169" s="12"/>
      <c r="C169" s="26">
        <f t="shared" si="26"/>
        <v>0</v>
      </c>
      <c r="D169" s="13"/>
      <c r="E169" s="12"/>
      <c r="F169" s="12"/>
      <c r="G169" s="12"/>
      <c r="H169" s="15">
        <f t="shared" si="22"/>
        <v>0</v>
      </c>
      <c r="I169" s="25" t="e">
        <f t="shared" si="23"/>
        <v>#DIV/0!</v>
      </c>
      <c r="J169" s="27">
        <f t="shared" si="24"/>
        <v>0</v>
      </c>
      <c r="K169" s="28" t="e">
        <f t="shared" si="25"/>
        <v>#DIV/0!</v>
      </c>
      <c r="L169" s="42" t="e">
        <f t="shared" si="20"/>
        <v>#DIV/0!</v>
      </c>
      <c r="M169" s="42" t="e">
        <f t="shared" si="27"/>
        <v>#DIV/0!</v>
      </c>
    </row>
    <row r="170" spans="1:13" s="35" customFormat="1" ht="11.25" customHeight="1">
      <c r="A170" s="18"/>
      <c r="B170" s="12"/>
      <c r="C170" s="26">
        <f t="shared" si="26"/>
        <v>0</v>
      </c>
      <c r="D170" s="13"/>
      <c r="E170" s="12"/>
      <c r="F170" s="12"/>
      <c r="G170" s="12"/>
      <c r="H170" s="15">
        <f t="shared" si="22"/>
        <v>0</v>
      </c>
      <c r="I170" s="25" t="e">
        <f t="shared" si="23"/>
        <v>#DIV/0!</v>
      </c>
      <c r="J170" s="27">
        <f t="shared" si="24"/>
        <v>0</v>
      </c>
      <c r="K170" s="28" t="e">
        <f t="shared" si="25"/>
        <v>#DIV/0!</v>
      </c>
      <c r="L170" s="42" t="e">
        <f t="shared" si="20"/>
        <v>#DIV/0!</v>
      </c>
      <c r="M170" s="42" t="e">
        <f t="shared" si="27"/>
        <v>#DIV/0!</v>
      </c>
    </row>
    <row r="171" spans="1:13" s="35" customFormat="1" ht="11.25" customHeight="1">
      <c r="A171" s="18"/>
      <c r="B171" s="12"/>
      <c r="C171" s="26">
        <f t="shared" si="26"/>
        <v>0</v>
      </c>
      <c r="D171" s="13"/>
      <c r="E171" s="12"/>
      <c r="F171" s="12"/>
      <c r="G171" s="12"/>
      <c r="H171" s="15">
        <f t="shared" si="22"/>
        <v>0</v>
      </c>
      <c r="I171" s="25" t="e">
        <f t="shared" si="23"/>
        <v>#DIV/0!</v>
      </c>
      <c r="J171" s="27">
        <f t="shared" si="24"/>
        <v>0</v>
      </c>
      <c r="K171" s="28" t="e">
        <f t="shared" si="25"/>
        <v>#DIV/0!</v>
      </c>
      <c r="L171" s="42" t="e">
        <f t="shared" si="20"/>
        <v>#DIV/0!</v>
      </c>
      <c r="M171" s="42" t="e">
        <f t="shared" si="27"/>
        <v>#DIV/0!</v>
      </c>
    </row>
    <row r="172" spans="1:13" s="35" customFormat="1" ht="11.25" customHeight="1">
      <c r="A172" s="18"/>
      <c r="B172" s="12"/>
      <c r="C172" s="26">
        <f t="shared" si="26"/>
        <v>0</v>
      </c>
      <c r="D172" s="13"/>
      <c r="E172" s="12"/>
      <c r="F172" s="12"/>
      <c r="G172" s="12"/>
      <c r="H172" s="15">
        <f t="shared" si="22"/>
        <v>0</v>
      </c>
      <c r="I172" s="25" t="e">
        <f t="shared" si="23"/>
        <v>#DIV/0!</v>
      </c>
      <c r="J172" s="27">
        <f t="shared" si="24"/>
        <v>0</v>
      </c>
      <c r="K172" s="28" t="e">
        <f t="shared" si="25"/>
        <v>#DIV/0!</v>
      </c>
      <c r="L172" s="42" t="e">
        <f t="shared" si="20"/>
        <v>#DIV/0!</v>
      </c>
      <c r="M172" s="42" t="e">
        <f t="shared" si="27"/>
        <v>#DIV/0!</v>
      </c>
    </row>
    <row r="173" spans="1:13" s="35" customFormat="1" ht="11.25" customHeight="1">
      <c r="A173" s="18"/>
      <c r="B173" s="12"/>
      <c r="C173" s="26">
        <f t="shared" si="26"/>
        <v>0</v>
      </c>
      <c r="D173" s="13"/>
      <c r="E173" s="12"/>
      <c r="F173" s="12"/>
      <c r="G173" s="12"/>
      <c r="H173" s="15">
        <f t="shared" si="22"/>
        <v>0</v>
      </c>
      <c r="I173" s="25" t="e">
        <f t="shared" si="23"/>
        <v>#DIV/0!</v>
      </c>
      <c r="J173" s="27">
        <f t="shared" si="24"/>
        <v>0</v>
      </c>
      <c r="K173" s="28" t="e">
        <f t="shared" si="25"/>
        <v>#DIV/0!</v>
      </c>
      <c r="L173" s="42" t="e">
        <f t="shared" si="20"/>
        <v>#DIV/0!</v>
      </c>
      <c r="M173" s="42" t="e">
        <f t="shared" si="27"/>
        <v>#DIV/0!</v>
      </c>
    </row>
    <row r="174" spans="1:13" s="35" customFormat="1" ht="11.25" customHeight="1">
      <c r="A174" s="18"/>
      <c r="B174" s="12"/>
      <c r="C174" s="26">
        <f t="shared" si="26"/>
        <v>0</v>
      </c>
      <c r="D174" s="13"/>
      <c r="E174" s="12"/>
      <c r="F174" s="12"/>
      <c r="G174" s="12"/>
      <c r="H174" s="15">
        <f t="shared" si="22"/>
        <v>0</v>
      </c>
      <c r="I174" s="25" t="e">
        <f t="shared" si="23"/>
        <v>#DIV/0!</v>
      </c>
      <c r="J174" s="27">
        <f t="shared" si="24"/>
        <v>0</v>
      </c>
      <c r="K174" s="28" t="e">
        <f t="shared" si="25"/>
        <v>#DIV/0!</v>
      </c>
      <c r="L174" s="42" t="e">
        <f t="shared" si="20"/>
        <v>#DIV/0!</v>
      </c>
      <c r="M174" s="42" t="e">
        <f t="shared" si="27"/>
        <v>#DIV/0!</v>
      </c>
    </row>
    <row r="175" spans="1:13" s="35" customFormat="1" ht="11.25" customHeight="1">
      <c r="A175" s="18"/>
      <c r="B175" s="12"/>
      <c r="C175" s="26">
        <f t="shared" si="26"/>
        <v>0</v>
      </c>
      <c r="D175" s="13"/>
      <c r="E175" s="12"/>
      <c r="F175" s="12"/>
      <c r="G175" s="12"/>
      <c r="H175" s="15">
        <f t="shared" si="22"/>
        <v>0</v>
      </c>
      <c r="I175" s="25" t="e">
        <f t="shared" si="23"/>
        <v>#DIV/0!</v>
      </c>
      <c r="J175" s="27">
        <f t="shared" si="24"/>
        <v>0</v>
      </c>
      <c r="K175" s="28" t="e">
        <f t="shared" si="25"/>
        <v>#DIV/0!</v>
      </c>
      <c r="L175" s="42" t="e">
        <f t="shared" si="20"/>
        <v>#DIV/0!</v>
      </c>
      <c r="M175" s="42" t="e">
        <f t="shared" si="27"/>
        <v>#DIV/0!</v>
      </c>
    </row>
    <row r="176" spans="1:13" s="35" customFormat="1" ht="11.25" customHeight="1">
      <c r="A176" s="18"/>
      <c r="B176" s="12"/>
      <c r="C176" s="26">
        <f t="shared" si="26"/>
        <v>0</v>
      </c>
      <c r="D176" s="13"/>
      <c r="E176" s="12"/>
      <c r="F176" s="12"/>
      <c r="G176" s="12"/>
      <c r="H176" s="15">
        <f t="shared" si="22"/>
        <v>0</v>
      </c>
      <c r="I176" s="25" t="e">
        <f t="shared" si="23"/>
        <v>#DIV/0!</v>
      </c>
      <c r="J176" s="27">
        <f t="shared" si="24"/>
        <v>0</v>
      </c>
      <c r="K176" s="28" t="e">
        <f t="shared" si="25"/>
        <v>#DIV/0!</v>
      </c>
      <c r="L176" s="42" t="e">
        <f t="shared" si="20"/>
        <v>#DIV/0!</v>
      </c>
      <c r="M176" s="42" t="e">
        <f t="shared" si="27"/>
        <v>#DIV/0!</v>
      </c>
    </row>
    <row r="177" spans="1:13" s="35" customFormat="1" ht="11.25" customHeight="1">
      <c r="A177" s="18"/>
      <c r="B177" s="12"/>
      <c r="C177" s="26">
        <f t="shared" si="26"/>
        <v>0</v>
      </c>
      <c r="D177" s="13"/>
      <c r="E177" s="12"/>
      <c r="F177" s="12"/>
      <c r="G177" s="12"/>
      <c r="H177" s="15">
        <f t="shared" si="22"/>
        <v>0</v>
      </c>
      <c r="I177" s="25" t="e">
        <f t="shared" si="23"/>
        <v>#DIV/0!</v>
      </c>
      <c r="J177" s="27">
        <f t="shared" si="24"/>
        <v>0</v>
      </c>
      <c r="K177" s="28" t="e">
        <f t="shared" si="25"/>
        <v>#DIV/0!</v>
      </c>
      <c r="L177" s="42" t="e">
        <f t="shared" si="20"/>
        <v>#DIV/0!</v>
      </c>
      <c r="M177" s="42" t="e">
        <f t="shared" si="27"/>
        <v>#DIV/0!</v>
      </c>
    </row>
    <row r="178" spans="1:13" s="35" customFormat="1" ht="11.25" customHeight="1">
      <c r="A178" s="18"/>
      <c r="B178" s="12"/>
      <c r="C178" s="26">
        <f t="shared" si="26"/>
        <v>0</v>
      </c>
      <c r="D178" s="13"/>
      <c r="E178" s="12"/>
      <c r="F178" s="12"/>
      <c r="G178" s="12"/>
      <c r="H178" s="15">
        <f t="shared" si="22"/>
        <v>0</v>
      </c>
      <c r="I178" s="25" t="e">
        <f t="shared" si="23"/>
        <v>#DIV/0!</v>
      </c>
      <c r="J178" s="27">
        <f t="shared" si="24"/>
        <v>0</v>
      </c>
      <c r="K178" s="28" t="e">
        <f t="shared" si="25"/>
        <v>#DIV/0!</v>
      </c>
      <c r="L178" s="42" t="e">
        <f t="shared" si="20"/>
        <v>#DIV/0!</v>
      </c>
      <c r="M178" s="42" t="e">
        <f t="shared" si="27"/>
        <v>#DIV/0!</v>
      </c>
    </row>
    <row r="179" spans="1:13" ht="11.25" customHeight="1">
      <c r="B179" s="12"/>
    </row>
  </sheetData>
  <mergeCells count="4">
    <mergeCell ref="A1:G1"/>
    <mergeCell ref="H1:M1"/>
    <mergeCell ref="A50:G50"/>
    <mergeCell ref="H50:M50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M172"/>
  <sheetViews>
    <sheetView workbookViewId="0">
      <selection activeCell="F28" sqref="F28"/>
    </sheetView>
  </sheetViews>
  <sheetFormatPr defaultRowHeight="10.5" customHeight="1"/>
  <cols>
    <col min="1" max="1" width="27.85546875" style="78" customWidth="1"/>
    <col min="2" max="2" width="6.7109375" style="57" customWidth="1"/>
    <col min="3" max="3" width="7.7109375" style="57" customWidth="1"/>
    <col min="4" max="4" width="9.42578125" style="79" customWidth="1"/>
    <col min="5" max="5" width="9" style="57" customWidth="1"/>
    <col min="6" max="6" width="6.28515625" style="57" customWidth="1"/>
    <col min="7" max="7" width="10" style="57" customWidth="1"/>
    <col min="8" max="8" width="8" style="57" customWidth="1"/>
    <col min="9" max="10" width="9.140625" style="57"/>
    <col min="11" max="11" width="10" style="57" customWidth="1"/>
    <col min="12" max="12" width="9.85546875" style="57" customWidth="1"/>
    <col min="13" max="13" width="15.28515625" style="57" customWidth="1"/>
    <col min="14" max="16384" width="9.140625" style="57"/>
  </cols>
  <sheetData>
    <row r="1" spans="1:13" ht="10.5" customHeight="1">
      <c r="A1" s="87" t="s">
        <v>252</v>
      </c>
      <c r="B1" s="88"/>
      <c r="C1" s="88"/>
      <c r="D1" s="88"/>
      <c r="E1" s="88"/>
      <c r="F1" s="88"/>
      <c r="G1" s="89"/>
      <c r="H1" s="90" t="s">
        <v>35</v>
      </c>
      <c r="I1" s="91"/>
      <c r="J1" s="91"/>
      <c r="K1" s="91"/>
      <c r="L1" s="91"/>
      <c r="M1" s="91"/>
    </row>
    <row r="2" spans="1:13" s="65" customFormat="1" ht="38.25" customHeight="1">
      <c r="A2" s="58" t="s">
        <v>0</v>
      </c>
      <c r="B2" s="58" t="s">
        <v>43</v>
      </c>
      <c r="C2" s="58" t="s">
        <v>238</v>
      </c>
      <c r="D2" s="59" t="s">
        <v>41</v>
      </c>
      <c r="E2" s="58" t="s">
        <v>94</v>
      </c>
      <c r="F2" s="60" t="s">
        <v>95</v>
      </c>
      <c r="G2" s="61" t="s">
        <v>95</v>
      </c>
      <c r="H2" s="62" t="s">
        <v>34</v>
      </c>
      <c r="I2" s="63" t="s">
        <v>239</v>
      </c>
      <c r="J2" s="63" t="s">
        <v>240</v>
      </c>
      <c r="K2" s="63" t="s">
        <v>241</v>
      </c>
      <c r="L2" s="63" t="s">
        <v>242</v>
      </c>
      <c r="M2" s="64" t="s">
        <v>253</v>
      </c>
    </row>
    <row r="3" spans="1:13" s="65" customFormat="1" ht="10.5" customHeight="1">
      <c r="A3" s="66" t="s">
        <v>251</v>
      </c>
      <c r="B3" s="67">
        <v>12</v>
      </c>
      <c r="C3" s="67">
        <v>7.1999999999999995E-2</v>
      </c>
      <c r="D3" s="68">
        <v>6500</v>
      </c>
      <c r="E3" s="67">
        <v>4</v>
      </c>
      <c r="F3" s="69"/>
      <c r="G3" s="70">
        <f>C3*1000/B3</f>
        <v>6</v>
      </c>
      <c r="H3" s="71">
        <f>E3*D3</f>
        <v>26000</v>
      </c>
      <c r="I3" s="72">
        <f>E3/(C3*1000)</f>
        <v>5.5555555555555552E-2</v>
      </c>
      <c r="J3" s="73">
        <f>(D3/100)*E3</f>
        <v>260</v>
      </c>
      <c r="K3" s="74">
        <f>B3/G3</f>
        <v>2</v>
      </c>
      <c r="L3" s="70">
        <f>(C3*1000)/E3</f>
        <v>18</v>
      </c>
      <c r="M3" s="70">
        <f>J3*100/(C3*1000)</f>
        <v>361.11111111111109</v>
      </c>
    </row>
    <row r="4" spans="1:13" ht="10.5" customHeight="1">
      <c r="A4" s="66" t="s">
        <v>221</v>
      </c>
      <c r="B4" s="69">
        <v>380</v>
      </c>
      <c r="C4" s="75">
        <v>1.5</v>
      </c>
      <c r="D4" s="76">
        <v>2850</v>
      </c>
      <c r="E4" s="69">
        <v>5</v>
      </c>
      <c r="F4" s="69"/>
      <c r="G4" s="70">
        <f>C4*1000/B4</f>
        <v>3.9473684210526314</v>
      </c>
      <c r="H4" s="71">
        <f>E4*D4</f>
        <v>14250</v>
      </c>
      <c r="I4" s="72">
        <f>E4/(C4*1000)</f>
        <v>3.3333333333333335E-3</v>
      </c>
      <c r="J4" s="73">
        <f>(D4/100)*E4</f>
        <v>142.5</v>
      </c>
      <c r="K4" s="74">
        <f>B4/G4</f>
        <v>96.266666666666666</v>
      </c>
      <c r="L4" s="70">
        <f>(C4*1000)/E4</f>
        <v>300</v>
      </c>
      <c r="M4" s="70">
        <f>J4*100/(C4*1000)</f>
        <v>9.5</v>
      </c>
    </row>
    <row r="5" spans="1:13" ht="10.5" customHeight="1">
      <c r="A5" s="66" t="s">
        <v>246</v>
      </c>
      <c r="B5" s="69">
        <v>380</v>
      </c>
      <c r="C5" s="75">
        <v>2.2000000000000002</v>
      </c>
      <c r="D5" s="76">
        <v>2850</v>
      </c>
      <c r="E5" s="69">
        <v>7.4</v>
      </c>
      <c r="F5" s="69"/>
      <c r="G5" s="70">
        <f t="shared" ref="G5:G65" si="0">C5*1000/B5</f>
        <v>5.7894736842105265</v>
      </c>
      <c r="H5" s="71">
        <f t="shared" ref="H5:H65" si="1">E5*D5</f>
        <v>21090</v>
      </c>
      <c r="I5" s="72">
        <f t="shared" ref="I5:I65" si="2">E5/(C5*1000)</f>
        <v>3.3636363636363638E-3</v>
      </c>
      <c r="J5" s="73">
        <f t="shared" ref="J5:J65" si="3">(D5/100)*E5</f>
        <v>210.9</v>
      </c>
      <c r="K5" s="74">
        <f t="shared" ref="K5:K65" si="4">B5/G5</f>
        <v>65.63636363636364</v>
      </c>
      <c r="L5" s="70">
        <f t="shared" ref="L5:L65" si="5">(C5*1000)/E5</f>
        <v>297.29729729729729</v>
      </c>
      <c r="M5" s="70">
        <f t="shared" ref="M5:M65" si="6">J5*100/(C5*1000)</f>
        <v>9.586363636363636</v>
      </c>
    </row>
    <row r="6" spans="1:13" ht="10.5" customHeight="1">
      <c r="A6" s="66" t="s">
        <v>222</v>
      </c>
      <c r="B6" s="69">
        <v>380</v>
      </c>
      <c r="C6" s="75">
        <v>7.5</v>
      </c>
      <c r="D6" s="76">
        <v>2895</v>
      </c>
      <c r="E6" s="69">
        <v>24.7</v>
      </c>
      <c r="F6" s="69"/>
      <c r="G6" s="70">
        <f t="shared" si="0"/>
        <v>19.736842105263158</v>
      </c>
      <c r="H6" s="71">
        <f t="shared" si="1"/>
        <v>71506.5</v>
      </c>
      <c r="I6" s="72">
        <f t="shared" si="2"/>
        <v>3.2933333333333334E-3</v>
      </c>
      <c r="J6" s="73">
        <f t="shared" si="3"/>
        <v>715.06499999999994</v>
      </c>
      <c r="K6" s="74">
        <f t="shared" si="4"/>
        <v>19.253333333333334</v>
      </c>
      <c r="L6" s="70">
        <f t="shared" si="5"/>
        <v>303.64372469635629</v>
      </c>
      <c r="M6" s="70">
        <f t="shared" si="6"/>
        <v>9.5342000000000002</v>
      </c>
    </row>
    <row r="7" spans="1:13" ht="10.5" customHeight="1">
      <c r="A7" s="66" t="s">
        <v>224</v>
      </c>
      <c r="B7" s="69">
        <v>380</v>
      </c>
      <c r="C7" s="75">
        <v>15</v>
      </c>
      <c r="D7" s="76">
        <v>2920</v>
      </c>
      <c r="E7" s="69">
        <v>49</v>
      </c>
      <c r="F7" s="69"/>
      <c r="G7" s="70">
        <f t="shared" si="0"/>
        <v>39.473684210526315</v>
      </c>
      <c r="H7" s="71">
        <f t="shared" si="1"/>
        <v>143080</v>
      </c>
      <c r="I7" s="72">
        <f t="shared" si="2"/>
        <v>3.2666666666666669E-3</v>
      </c>
      <c r="J7" s="73">
        <f t="shared" si="3"/>
        <v>1430.8</v>
      </c>
      <c r="K7" s="74">
        <f t="shared" si="4"/>
        <v>9.6266666666666669</v>
      </c>
      <c r="L7" s="70">
        <f t="shared" si="5"/>
        <v>306.12244897959181</v>
      </c>
      <c r="M7" s="70">
        <f t="shared" si="6"/>
        <v>9.538666666666666</v>
      </c>
    </row>
    <row r="8" spans="1:13" ht="10.5" customHeight="1">
      <c r="A8" s="66" t="s">
        <v>225</v>
      </c>
      <c r="B8" s="69">
        <v>380</v>
      </c>
      <c r="C8" s="75">
        <v>18.5</v>
      </c>
      <c r="D8" s="76">
        <v>2920</v>
      </c>
      <c r="E8" s="69">
        <v>60.5</v>
      </c>
      <c r="F8" s="69"/>
      <c r="G8" s="70">
        <f t="shared" si="0"/>
        <v>48.684210526315788</v>
      </c>
      <c r="H8" s="71">
        <f t="shared" si="1"/>
        <v>176660</v>
      </c>
      <c r="I8" s="72">
        <f t="shared" si="2"/>
        <v>3.2702702702702702E-3</v>
      </c>
      <c r="J8" s="73">
        <f t="shared" si="3"/>
        <v>1766.6</v>
      </c>
      <c r="K8" s="74">
        <f t="shared" si="4"/>
        <v>7.8054054054054056</v>
      </c>
      <c r="L8" s="70">
        <f t="shared" si="5"/>
        <v>305.78512396694214</v>
      </c>
      <c r="M8" s="70">
        <f t="shared" si="6"/>
        <v>9.5491891891891889</v>
      </c>
    </row>
    <row r="9" spans="1:13" ht="10.5" customHeight="1">
      <c r="A9" s="66" t="s">
        <v>228</v>
      </c>
      <c r="B9" s="69">
        <v>380</v>
      </c>
      <c r="C9" s="75">
        <v>37</v>
      </c>
      <c r="D9" s="76">
        <v>2940</v>
      </c>
      <c r="E9" s="69">
        <v>120</v>
      </c>
      <c r="F9" s="69"/>
      <c r="G9" s="70">
        <f t="shared" si="0"/>
        <v>97.368421052631575</v>
      </c>
      <c r="H9" s="71">
        <f t="shared" si="1"/>
        <v>352800</v>
      </c>
      <c r="I9" s="72">
        <f t="shared" si="2"/>
        <v>3.2432432432432431E-3</v>
      </c>
      <c r="J9" s="73">
        <f t="shared" si="3"/>
        <v>3528</v>
      </c>
      <c r="K9" s="74">
        <f t="shared" si="4"/>
        <v>3.9027027027027028</v>
      </c>
      <c r="L9" s="70">
        <f t="shared" si="5"/>
        <v>308.33333333333331</v>
      </c>
      <c r="M9" s="70">
        <f t="shared" si="6"/>
        <v>9.5351351351351354</v>
      </c>
    </row>
    <row r="10" spans="1:13" ht="10.5" customHeight="1">
      <c r="A10" s="66" t="s">
        <v>229</v>
      </c>
      <c r="B10" s="69">
        <v>380</v>
      </c>
      <c r="C10" s="75">
        <v>45</v>
      </c>
      <c r="D10" s="76">
        <v>2940</v>
      </c>
      <c r="E10" s="69">
        <v>146</v>
      </c>
      <c r="F10" s="69"/>
      <c r="G10" s="70">
        <f t="shared" si="0"/>
        <v>118.42105263157895</v>
      </c>
      <c r="H10" s="71">
        <f t="shared" si="1"/>
        <v>429240</v>
      </c>
      <c r="I10" s="72">
        <f t="shared" si="2"/>
        <v>3.2444444444444443E-3</v>
      </c>
      <c r="J10" s="73">
        <f t="shared" si="3"/>
        <v>4292.3999999999996</v>
      </c>
      <c r="K10" s="74">
        <f t="shared" si="4"/>
        <v>3.2088888888888891</v>
      </c>
      <c r="L10" s="70">
        <f t="shared" si="5"/>
        <v>308.21917808219177</v>
      </c>
      <c r="M10" s="70">
        <f t="shared" si="6"/>
        <v>9.538666666666666</v>
      </c>
    </row>
    <row r="11" spans="1:13" ht="10.5" customHeight="1">
      <c r="A11" s="66" t="s">
        <v>230</v>
      </c>
      <c r="B11" s="69">
        <v>380</v>
      </c>
      <c r="C11" s="75">
        <v>55</v>
      </c>
      <c r="D11" s="76">
        <v>2950</v>
      </c>
      <c r="E11" s="69">
        <v>178</v>
      </c>
      <c r="F11" s="69"/>
      <c r="G11" s="70">
        <f t="shared" si="0"/>
        <v>144.73684210526315</v>
      </c>
      <c r="H11" s="71">
        <f t="shared" si="1"/>
        <v>525100</v>
      </c>
      <c r="I11" s="72">
        <f t="shared" si="2"/>
        <v>3.2363636363636362E-3</v>
      </c>
      <c r="J11" s="73">
        <f t="shared" si="3"/>
        <v>5251</v>
      </c>
      <c r="K11" s="74">
        <f t="shared" si="4"/>
        <v>2.6254545454545455</v>
      </c>
      <c r="L11" s="70">
        <f t="shared" si="5"/>
        <v>308.98876404494382</v>
      </c>
      <c r="M11" s="70">
        <f t="shared" si="6"/>
        <v>9.5472727272727269</v>
      </c>
    </row>
    <row r="12" spans="1:13" ht="10.5" customHeight="1">
      <c r="A12" s="66" t="s">
        <v>231</v>
      </c>
      <c r="B12" s="69">
        <v>380</v>
      </c>
      <c r="C12" s="75">
        <v>75</v>
      </c>
      <c r="D12" s="76">
        <v>2960</v>
      </c>
      <c r="E12" s="69">
        <v>242</v>
      </c>
      <c r="F12" s="69"/>
      <c r="G12" s="70">
        <f t="shared" si="0"/>
        <v>197.36842105263159</v>
      </c>
      <c r="H12" s="71">
        <f t="shared" si="1"/>
        <v>716320</v>
      </c>
      <c r="I12" s="72">
        <f t="shared" si="2"/>
        <v>3.2266666666666667E-3</v>
      </c>
      <c r="J12" s="73">
        <f t="shared" si="3"/>
        <v>7163.2000000000007</v>
      </c>
      <c r="K12" s="74">
        <f t="shared" si="4"/>
        <v>1.9253333333333333</v>
      </c>
      <c r="L12" s="70">
        <f t="shared" si="5"/>
        <v>309.91735537190084</v>
      </c>
      <c r="M12" s="70">
        <f t="shared" si="6"/>
        <v>9.5509333333333348</v>
      </c>
    </row>
    <row r="13" spans="1:13" ht="10.5" customHeight="1">
      <c r="A13" s="66" t="s">
        <v>232</v>
      </c>
      <c r="B13" s="69">
        <v>380</v>
      </c>
      <c r="C13" s="75">
        <v>90</v>
      </c>
      <c r="D13" s="76">
        <v>2955</v>
      </c>
      <c r="E13" s="69">
        <v>290</v>
      </c>
      <c r="F13" s="69"/>
      <c r="G13" s="70">
        <f t="shared" si="0"/>
        <v>236.84210526315789</v>
      </c>
      <c r="H13" s="71">
        <f t="shared" si="1"/>
        <v>856950</v>
      </c>
      <c r="I13" s="72">
        <f t="shared" si="2"/>
        <v>3.2222222222222222E-3</v>
      </c>
      <c r="J13" s="73">
        <f t="shared" si="3"/>
        <v>8569.5</v>
      </c>
      <c r="K13" s="74">
        <f t="shared" si="4"/>
        <v>1.6044444444444446</v>
      </c>
      <c r="L13" s="70">
        <f t="shared" si="5"/>
        <v>310.34482758620692</v>
      </c>
      <c r="M13" s="70">
        <f t="shared" si="6"/>
        <v>9.5216666666666665</v>
      </c>
    </row>
    <row r="14" spans="1:13" ht="10.5" customHeight="1">
      <c r="A14" s="66" t="s">
        <v>233</v>
      </c>
      <c r="B14" s="69">
        <v>380</v>
      </c>
      <c r="C14" s="75">
        <v>110</v>
      </c>
      <c r="D14" s="76">
        <v>2965</v>
      </c>
      <c r="E14" s="69">
        <v>354</v>
      </c>
      <c r="F14" s="69"/>
      <c r="G14" s="70">
        <f t="shared" si="0"/>
        <v>289.4736842105263</v>
      </c>
      <c r="H14" s="71">
        <f t="shared" si="1"/>
        <v>1049610</v>
      </c>
      <c r="I14" s="72">
        <f t="shared" si="2"/>
        <v>3.2181818181818184E-3</v>
      </c>
      <c r="J14" s="73">
        <f t="shared" si="3"/>
        <v>10496.1</v>
      </c>
      <c r="K14" s="74">
        <f t="shared" si="4"/>
        <v>1.3127272727272727</v>
      </c>
      <c r="L14" s="70">
        <f t="shared" si="5"/>
        <v>310.73446327683615</v>
      </c>
      <c r="M14" s="70">
        <f t="shared" si="6"/>
        <v>9.5419090909090905</v>
      </c>
    </row>
    <row r="15" spans="1:13" ht="10.5" customHeight="1">
      <c r="A15" s="66" t="s">
        <v>234</v>
      </c>
      <c r="B15" s="69">
        <v>380</v>
      </c>
      <c r="C15" s="75">
        <v>132</v>
      </c>
      <c r="D15" s="76">
        <v>2965</v>
      </c>
      <c r="E15" s="69">
        <v>425</v>
      </c>
      <c r="F15" s="69"/>
      <c r="G15" s="70">
        <f t="shared" si="0"/>
        <v>347.36842105263156</v>
      </c>
      <c r="H15" s="71">
        <f t="shared" si="1"/>
        <v>1260125</v>
      </c>
      <c r="I15" s="72">
        <f t="shared" si="2"/>
        <v>3.2196969696969696E-3</v>
      </c>
      <c r="J15" s="73">
        <f t="shared" si="3"/>
        <v>12601.25</v>
      </c>
      <c r="K15" s="74">
        <f t="shared" si="4"/>
        <v>1.093939393939394</v>
      </c>
      <c r="L15" s="70">
        <f t="shared" si="5"/>
        <v>310.58823529411762</v>
      </c>
      <c r="M15" s="70">
        <f t="shared" si="6"/>
        <v>9.5464015151515156</v>
      </c>
    </row>
    <row r="16" spans="1:13" ht="10.5" customHeight="1">
      <c r="A16" s="66" t="s">
        <v>235</v>
      </c>
      <c r="B16" s="69">
        <v>380</v>
      </c>
      <c r="C16" s="75">
        <v>160</v>
      </c>
      <c r="D16" s="76">
        <v>2970</v>
      </c>
      <c r="E16" s="69">
        <v>515</v>
      </c>
      <c r="F16" s="69"/>
      <c r="G16" s="70">
        <f t="shared" si="0"/>
        <v>421.05263157894734</v>
      </c>
      <c r="H16" s="71">
        <f t="shared" si="1"/>
        <v>1529550</v>
      </c>
      <c r="I16" s="72">
        <f t="shared" si="2"/>
        <v>3.2187499999999998E-3</v>
      </c>
      <c r="J16" s="73">
        <f t="shared" si="3"/>
        <v>15295.5</v>
      </c>
      <c r="K16" s="74">
        <f t="shared" si="4"/>
        <v>0.90250000000000008</v>
      </c>
      <c r="L16" s="70">
        <f t="shared" si="5"/>
        <v>310.67961165048541</v>
      </c>
      <c r="M16" s="70">
        <f t="shared" si="6"/>
        <v>9.5596875000000008</v>
      </c>
    </row>
    <row r="17" spans="1:13" ht="10.5" customHeight="1">
      <c r="A17" s="66" t="s">
        <v>236</v>
      </c>
      <c r="B17" s="69">
        <v>380</v>
      </c>
      <c r="C17" s="75">
        <v>200</v>
      </c>
      <c r="D17" s="76">
        <v>2970</v>
      </c>
      <c r="E17" s="69">
        <v>643</v>
      </c>
      <c r="F17" s="69"/>
      <c r="G17" s="70">
        <f t="shared" si="0"/>
        <v>526.31578947368416</v>
      </c>
      <c r="H17" s="71">
        <f t="shared" si="1"/>
        <v>1909710</v>
      </c>
      <c r="I17" s="72">
        <f t="shared" si="2"/>
        <v>3.215E-3</v>
      </c>
      <c r="J17" s="73">
        <f t="shared" si="3"/>
        <v>19097.099999999999</v>
      </c>
      <c r="K17" s="74">
        <f t="shared" si="4"/>
        <v>0.72200000000000009</v>
      </c>
      <c r="L17" s="70">
        <f t="shared" si="5"/>
        <v>311.04199066874025</v>
      </c>
      <c r="M17" s="70">
        <f t="shared" si="6"/>
        <v>9.5485499999999988</v>
      </c>
    </row>
    <row r="18" spans="1:13" ht="10.5" customHeight="1">
      <c r="A18" s="66" t="s">
        <v>237</v>
      </c>
      <c r="B18" s="69">
        <v>380</v>
      </c>
      <c r="C18" s="75">
        <v>250</v>
      </c>
      <c r="D18" s="76">
        <v>2975</v>
      </c>
      <c r="E18" s="69">
        <v>802</v>
      </c>
      <c r="F18" s="69"/>
      <c r="G18" s="70">
        <f t="shared" si="0"/>
        <v>657.89473684210532</v>
      </c>
      <c r="H18" s="71">
        <f t="shared" si="1"/>
        <v>2385950</v>
      </c>
      <c r="I18" s="72">
        <f t="shared" si="2"/>
        <v>3.2079999999999999E-3</v>
      </c>
      <c r="J18" s="73">
        <f t="shared" si="3"/>
        <v>23859.5</v>
      </c>
      <c r="K18" s="74">
        <f t="shared" si="4"/>
        <v>0.5776</v>
      </c>
      <c r="L18" s="70">
        <f t="shared" si="5"/>
        <v>311.72069825436409</v>
      </c>
      <c r="M18" s="70">
        <f t="shared" si="6"/>
        <v>9.5437999999999992</v>
      </c>
    </row>
    <row r="19" spans="1:13" ht="10.5" customHeight="1">
      <c r="A19" s="66" t="s">
        <v>247</v>
      </c>
      <c r="B19" s="69">
        <v>380</v>
      </c>
      <c r="C19" s="75">
        <v>7.5</v>
      </c>
      <c r="D19" s="76">
        <v>1450</v>
      </c>
      <c r="E19" s="69">
        <v>49.4</v>
      </c>
      <c r="F19" s="69"/>
      <c r="G19" s="70">
        <f t="shared" si="0"/>
        <v>19.736842105263158</v>
      </c>
      <c r="H19" s="71">
        <f t="shared" si="1"/>
        <v>71630</v>
      </c>
      <c r="I19" s="72">
        <f t="shared" si="2"/>
        <v>6.5866666666666669E-3</v>
      </c>
      <c r="J19" s="73">
        <f t="shared" si="3"/>
        <v>716.3</v>
      </c>
      <c r="K19" s="74">
        <f t="shared" si="4"/>
        <v>19.253333333333334</v>
      </c>
      <c r="L19" s="70">
        <f t="shared" si="5"/>
        <v>151.82186234817814</v>
      </c>
      <c r="M19" s="70">
        <f t="shared" si="6"/>
        <v>9.5506666666666664</v>
      </c>
    </row>
    <row r="20" spans="1:13" ht="10.5" customHeight="1">
      <c r="A20" s="66" t="s">
        <v>248</v>
      </c>
      <c r="B20" s="69">
        <v>380</v>
      </c>
      <c r="C20" s="75">
        <v>11</v>
      </c>
      <c r="D20" s="76">
        <v>1455</v>
      </c>
      <c r="E20" s="69">
        <v>72.2</v>
      </c>
      <c r="F20" s="69"/>
      <c r="G20" s="70">
        <f t="shared" si="0"/>
        <v>28.94736842105263</v>
      </c>
      <c r="H20" s="71">
        <f t="shared" si="1"/>
        <v>105051</v>
      </c>
      <c r="I20" s="72">
        <f t="shared" si="2"/>
        <v>6.5636363636363635E-3</v>
      </c>
      <c r="J20" s="73">
        <f t="shared" si="3"/>
        <v>1050.51</v>
      </c>
      <c r="K20" s="74">
        <f t="shared" si="4"/>
        <v>13.127272727272729</v>
      </c>
      <c r="L20" s="70">
        <f t="shared" si="5"/>
        <v>152.35457063711911</v>
      </c>
      <c r="M20" s="70">
        <f t="shared" si="6"/>
        <v>9.5500909090909083</v>
      </c>
    </row>
    <row r="21" spans="1:13" ht="10.5" customHeight="1">
      <c r="A21" s="66" t="s">
        <v>249</v>
      </c>
      <c r="B21" s="69">
        <v>380</v>
      </c>
      <c r="C21" s="75">
        <v>22</v>
      </c>
      <c r="D21" s="76">
        <v>1465</v>
      </c>
      <c r="E21" s="69">
        <v>143</v>
      </c>
      <c r="F21" s="69"/>
      <c r="G21" s="70">
        <f t="shared" si="0"/>
        <v>57.89473684210526</v>
      </c>
      <c r="H21" s="71">
        <f t="shared" si="1"/>
        <v>209495</v>
      </c>
      <c r="I21" s="72">
        <f t="shared" si="2"/>
        <v>6.4999999999999997E-3</v>
      </c>
      <c r="J21" s="73">
        <f t="shared" si="3"/>
        <v>2094.9500000000003</v>
      </c>
      <c r="K21" s="74">
        <f t="shared" si="4"/>
        <v>6.5636363636363644</v>
      </c>
      <c r="L21" s="70">
        <f t="shared" si="5"/>
        <v>153.84615384615384</v>
      </c>
      <c r="M21" s="70">
        <f t="shared" si="6"/>
        <v>9.5225000000000009</v>
      </c>
    </row>
    <row r="22" spans="1:13" ht="10.5" customHeight="1">
      <c r="A22" s="66" t="s">
        <v>250</v>
      </c>
      <c r="B22" s="69">
        <v>380</v>
      </c>
      <c r="C22" s="75">
        <v>30</v>
      </c>
      <c r="D22" s="76">
        <v>1470</v>
      </c>
      <c r="E22" s="69">
        <v>195</v>
      </c>
      <c r="F22" s="69"/>
      <c r="G22" s="70">
        <f t="shared" si="0"/>
        <v>78.94736842105263</v>
      </c>
      <c r="H22" s="71">
        <f t="shared" si="1"/>
        <v>286650</v>
      </c>
      <c r="I22" s="72">
        <f t="shared" si="2"/>
        <v>6.4999999999999997E-3</v>
      </c>
      <c r="J22" s="73">
        <f t="shared" si="3"/>
        <v>2866.5</v>
      </c>
      <c r="K22" s="74">
        <f t="shared" si="4"/>
        <v>4.8133333333333335</v>
      </c>
      <c r="L22" s="70">
        <f t="shared" si="5"/>
        <v>153.84615384615384</v>
      </c>
      <c r="M22" s="70">
        <f t="shared" si="6"/>
        <v>9.5549999999999997</v>
      </c>
    </row>
    <row r="23" spans="1:13" ht="10.5" customHeight="1">
      <c r="A23" s="66" t="s">
        <v>227</v>
      </c>
      <c r="B23" s="69">
        <v>380</v>
      </c>
      <c r="C23" s="75">
        <v>22</v>
      </c>
      <c r="D23" s="76">
        <v>2930</v>
      </c>
      <c r="E23" s="69">
        <v>72</v>
      </c>
      <c r="F23" s="69"/>
      <c r="G23" s="70">
        <f>C23*1000/B23</f>
        <v>57.89473684210526</v>
      </c>
      <c r="H23" s="71">
        <f>E23*D23</f>
        <v>210960</v>
      </c>
      <c r="I23" s="72">
        <f>E23/(C23*1000)</f>
        <v>3.2727272727272726E-3</v>
      </c>
      <c r="J23" s="73">
        <f>(D23/100)*E23</f>
        <v>2109.6</v>
      </c>
      <c r="K23" s="74">
        <f>B23/G23</f>
        <v>6.5636363636363644</v>
      </c>
      <c r="L23" s="70">
        <f>(C23*1000)/E23</f>
        <v>305.55555555555554</v>
      </c>
      <c r="M23" s="70">
        <f>J23*100/(C23*1000)</f>
        <v>9.5890909090909098</v>
      </c>
    </row>
    <row r="24" spans="1:13" ht="10.5" customHeight="1">
      <c r="A24" s="66" t="s">
        <v>226</v>
      </c>
      <c r="B24" s="69">
        <v>380</v>
      </c>
      <c r="C24" s="75">
        <v>30</v>
      </c>
      <c r="D24" s="76">
        <v>2940</v>
      </c>
      <c r="E24" s="69">
        <v>97</v>
      </c>
      <c r="F24" s="69"/>
      <c r="G24" s="70">
        <f>C24*1000/B24</f>
        <v>78.94736842105263</v>
      </c>
      <c r="H24" s="71">
        <f>E24*D24</f>
        <v>285180</v>
      </c>
      <c r="I24" s="72">
        <f>E24/(C24*1000)</f>
        <v>3.2333333333333333E-3</v>
      </c>
      <c r="J24" s="73">
        <f>(D24/100)*E24</f>
        <v>2851.7999999999997</v>
      </c>
      <c r="K24" s="74">
        <f>B24/G24</f>
        <v>4.8133333333333335</v>
      </c>
      <c r="L24" s="70">
        <f>(C24*1000)/E24</f>
        <v>309.2783505154639</v>
      </c>
      <c r="M24" s="70">
        <f>J24*100/(C24*1000)</f>
        <v>9.5060000000000002</v>
      </c>
    </row>
    <row r="25" spans="1:13" ht="10.5" customHeight="1">
      <c r="A25" s="66" t="s">
        <v>223</v>
      </c>
      <c r="B25" s="69">
        <v>380</v>
      </c>
      <c r="C25" s="75">
        <v>11</v>
      </c>
      <c r="D25" s="76">
        <v>2915</v>
      </c>
      <c r="E25" s="69">
        <v>36</v>
      </c>
      <c r="F25" s="69"/>
      <c r="G25" s="70">
        <f>C25*1000/B25</f>
        <v>28.94736842105263</v>
      </c>
      <c r="H25" s="71">
        <f>E25*D25</f>
        <v>104940</v>
      </c>
      <c r="I25" s="72">
        <f>E25/(C25*1000)</f>
        <v>3.2727272727272726E-3</v>
      </c>
      <c r="J25" s="73">
        <f>(D25/100)*E25</f>
        <v>1049.3999999999999</v>
      </c>
      <c r="K25" s="74">
        <f>B25/G25</f>
        <v>13.127272727272729</v>
      </c>
      <c r="L25" s="70">
        <f>(C25*1000)/E25</f>
        <v>305.55555555555554</v>
      </c>
      <c r="M25" s="70">
        <f>J25*100/(C25*1000)</f>
        <v>9.5399999999999991</v>
      </c>
    </row>
    <row r="26" spans="1:13" ht="10.5" customHeight="1">
      <c r="A26" s="66" t="s">
        <v>254</v>
      </c>
      <c r="B26" s="69">
        <v>380</v>
      </c>
      <c r="C26" s="75">
        <v>5.5</v>
      </c>
      <c r="D26" s="76">
        <v>715</v>
      </c>
      <c r="E26" s="69">
        <v>73.400000000000006</v>
      </c>
      <c r="F26" s="69"/>
      <c r="G26" s="70">
        <f t="shared" si="0"/>
        <v>14.473684210526315</v>
      </c>
      <c r="H26" s="71">
        <f t="shared" si="1"/>
        <v>52481.000000000007</v>
      </c>
      <c r="I26" s="72">
        <f t="shared" si="2"/>
        <v>1.3345454545454546E-2</v>
      </c>
      <c r="J26" s="73">
        <f t="shared" si="3"/>
        <v>524.81000000000006</v>
      </c>
      <c r="K26" s="74">
        <f t="shared" si="4"/>
        <v>26.254545454545458</v>
      </c>
      <c r="L26" s="70">
        <f t="shared" si="5"/>
        <v>74.93188010899182</v>
      </c>
      <c r="M26" s="70">
        <f t="shared" si="6"/>
        <v>9.5420000000000016</v>
      </c>
    </row>
    <row r="27" spans="1:13" ht="10.5" customHeight="1">
      <c r="A27" s="66" t="s">
        <v>255</v>
      </c>
      <c r="B27" s="69">
        <v>380</v>
      </c>
      <c r="C27" s="75">
        <v>11.8</v>
      </c>
      <c r="D27" s="76">
        <v>1400</v>
      </c>
      <c r="E27" s="69">
        <v>80.5</v>
      </c>
      <c r="F27" s="69"/>
      <c r="G27" s="70">
        <f t="shared" si="0"/>
        <v>31.05263157894737</v>
      </c>
      <c r="H27" s="71">
        <f t="shared" si="1"/>
        <v>112700</v>
      </c>
      <c r="I27" s="72">
        <f t="shared" si="2"/>
        <v>6.8220338983050847E-3</v>
      </c>
      <c r="J27" s="73">
        <f t="shared" si="3"/>
        <v>1127</v>
      </c>
      <c r="K27" s="74">
        <f t="shared" si="4"/>
        <v>12.23728813559322</v>
      </c>
      <c r="L27" s="70">
        <f t="shared" si="5"/>
        <v>146.58385093167701</v>
      </c>
      <c r="M27" s="70">
        <f t="shared" si="6"/>
        <v>9.5508474576271194</v>
      </c>
    </row>
    <row r="28" spans="1:13" ht="10.5" customHeight="1">
      <c r="A28" s="66" t="s">
        <v>256</v>
      </c>
      <c r="B28" s="69">
        <v>400</v>
      </c>
      <c r="C28" s="75">
        <v>4</v>
      </c>
      <c r="D28" s="76">
        <v>715</v>
      </c>
      <c r="E28" s="69">
        <v>53.4</v>
      </c>
      <c r="F28" s="69"/>
      <c r="G28" s="70">
        <f t="shared" si="0"/>
        <v>10</v>
      </c>
      <c r="H28" s="71">
        <f t="shared" si="1"/>
        <v>38181</v>
      </c>
      <c r="I28" s="72">
        <f t="shared" si="2"/>
        <v>1.3349999999999999E-2</v>
      </c>
      <c r="J28" s="73">
        <f t="shared" si="3"/>
        <v>381.81</v>
      </c>
      <c r="K28" s="74">
        <f t="shared" si="4"/>
        <v>40</v>
      </c>
      <c r="L28" s="70">
        <f t="shared" si="5"/>
        <v>74.906367041198507</v>
      </c>
      <c r="M28" s="70">
        <f t="shared" si="6"/>
        <v>9.5452499999999993</v>
      </c>
    </row>
    <row r="29" spans="1:13" ht="10.5" customHeight="1">
      <c r="A29" s="66"/>
      <c r="B29" s="69"/>
      <c r="C29" s="75"/>
      <c r="D29" s="76"/>
      <c r="E29" s="69"/>
      <c r="F29" s="69"/>
      <c r="G29" s="70" t="e">
        <f t="shared" si="0"/>
        <v>#DIV/0!</v>
      </c>
      <c r="H29" s="71">
        <f t="shared" si="1"/>
        <v>0</v>
      </c>
      <c r="I29" s="72" t="e">
        <f t="shared" si="2"/>
        <v>#DIV/0!</v>
      </c>
      <c r="J29" s="73">
        <f t="shared" si="3"/>
        <v>0</v>
      </c>
      <c r="K29" s="74" t="e">
        <f t="shared" si="4"/>
        <v>#DIV/0!</v>
      </c>
      <c r="L29" s="70" t="e">
        <f t="shared" si="5"/>
        <v>#DIV/0!</v>
      </c>
      <c r="M29" s="70" t="e">
        <f t="shared" si="6"/>
        <v>#DIV/0!</v>
      </c>
    </row>
    <row r="30" spans="1:13" ht="10.5" customHeight="1">
      <c r="A30" s="66"/>
      <c r="B30" s="69"/>
      <c r="C30" s="75"/>
      <c r="D30" s="76"/>
      <c r="E30" s="69"/>
      <c r="F30" s="69"/>
      <c r="G30" s="70" t="e">
        <f t="shared" si="0"/>
        <v>#DIV/0!</v>
      </c>
      <c r="H30" s="71">
        <f t="shared" si="1"/>
        <v>0</v>
      </c>
      <c r="I30" s="72" t="e">
        <f t="shared" si="2"/>
        <v>#DIV/0!</v>
      </c>
      <c r="J30" s="73">
        <f t="shared" si="3"/>
        <v>0</v>
      </c>
      <c r="K30" s="74" t="e">
        <f t="shared" si="4"/>
        <v>#DIV/0!</v>
      </c>
      <c r="L30" s="70" t="e">
        <f t="shared" si="5"/>
        <v>#DIV/0!</v>
      </c>
      <c r="M30" s="70" t="e">
        <f t="shared" si="6"/>
        <v>#DIV/0!</v>
      </c>
    </row>
    <row r="31" spans="1:13" ht="10.5" customHeight="1">
      <c r="A31" s="66"/>
      <c r="B31" s="69"/>
      <c r="C31" s="75"/>
      <c r="D31" s="76"/>
      <c r="E31" s="69"/>
      <c r="F31" s="69"/>
      <c r="G31" s="70" t="e">
        <f t="shared" si="0"/>
        <v>#DIV/0!</v>
      </c>
      <c r="H31" s="71">
        <f t="shared" si="1"/>
        <v>0</v>
      </c>
      <c r="I31" s="72" t="e">
        <f t="shared" si="2"/>
        <v>#DIV/0!</v>
      </c>
      <c r="J31" s="73">
        <f t="shared" si="3"/>
        <v>0</v>
      </c>
      <c r="K31" s="74" t="e">
        <f t="shared" si="4"/>
        <v>#DIV/0!</v>
      </c>
      <c r="L31" s="70" t="e">
        <f t="shared" si="5"/>
        <v>#DIV/0!</v>
      </c>
      <c r="M31" s="70" t="e">
        <f t="shared" si="6"/>
        <v>#DIV/0!</v>
      </c>
    </row>
    <row r="32" spans="1:13" ht="10.5" customHeight="1">
      <c r="A32" s="66"/>
      <c r="B32" s="69"/>
      <c r="C32" s="75"/>
      <c r="D32" s="76"/>
      <c r="E32" s="69"/>
      <c r="F32" s="69"/>
      <c r="G32" s="70" t="e">
        <f t="shared" si="0"/>
        <v>#DIV/0!</v>
      </c>
      <c r="H32" s="71">
        <f t="shared" si="1"/>
        <v>0</v>
      </c>
      <c r="I32" s="72" t="e">
        <f t="shared" si="2"/>
        <v>#DIV/0!</v>
      </c>
      <c r="J32" s="73">
        <f t="shared" si="3"/>
        <v>0</v>
      </c>
      <c r="K32" s="74" t="e">
        <f t="shared" si="4"/>
        <v>#DIV/0!</v>
      </c>
      <c r="L32" s="70" t="e">
        <f t="shared" si="5"/>
        <v>#DIV/0!</v>
      </c>
      <c r="M32" s="70" t="e">
        <f t="shared" si="6"/>
        <v>#DIV/0!</v>
      </c>
    </row>
    <row r="33" spans="1:13" ht="10.5" customHeight="1">
      <c r="A33" s="66"/>
      <c r="B33" s="69"/>
      <c r="C33" s="75"/>
      <c r="D33" s="76"/>
      <c r="E33" s="69"/>
      <c r="F33" s="69"/>
      <c r="G33" s="70" t="e">
        <f t="shared" si="0"/>
        <v>#DIV/0!</v>
      </c>
      <c r="H33" s="71">
        <f t="shared" si="1"/>
        <v>0</v>
      </c>
      <c r="I33" s="72" t="e">
        <f t="shared" si="2"/>
        <v>#DIV/0!</v>
      </c>
      <c r="J33" s="73">
        <f t="shared" si="3"/>
        <v>0</v>
      </c>
      <c r="K33" s="74" t="e">
        <f t="shared" si="4"/>
        <v>#DIV/0!</v>
      </c>
      <c r="L33" s="70" t="e">
        <f t="shared" si="5"/>
        <v>#DIV/0!</v>
      </c>
      <c r="M33" s="70" t="e">
        <f t="shared" si="6"/>
        <v>#DIV/0!</v>
      </c>
    </row>
    <row r="34" spans="1:13" ht="10.5" customHeight="1">
      <c r="A34" s="66"/>
      <c r="B34" s="69"/>
      <c r="C34" s="75"/>
      <c r="D34" s="76"/>
      <c r="E34" s="69"/>
      <c r="F34" s="69"/>
      <c r="G34" s="70" t="e">
        <f t="shared" si="0"/>
        <v>#DIV/0!</v>
      </c>
      <c r="H34" s="71">
        <f t="shared" si="1"/>
        <v>0</v>
      </c>
      <c r="I34" s="72" t="e">
        <f t="shared" si="2"/>
        <v>#DIV/0!</v>
      </c>
      <c r="J34" s="73">
        <f t="shared" si="3"/>
        <v>0</v>
      </c>
      <c r="K34" s="74" t="e">
        <f t="shared" si="4"/>
        <v>#DIV/0!</v>
      </c>
      <c r="L34" s="70" t="e">
        <f t="shared" si="5"/>
        <v>#DIV/0!</v>
      </c>
      <c r="M34" s="70" t="e">
        <f t="shared" si="6"/>
        <v>#DIV/0!</v>
      </c>
    </row>
    <row r="35" spans="1:13" ht="10.5" customHeight="1">
      <c r="A35" s="66"/>
      <c r="B35" s="69"/>
      <c r="C35" s="75"/>
      <c r="D35" s="76"/>
      <c r="E35" s="69"/>
      <c r="F35" s="69"/>
      <c r="G35" s="70" t="e">
        <f t="shared" si="0"/>
        <v>#DIV/0!</v>
      </c>
      <c r="H35" s="71">
        <f t="shared" si="1"/>
        <v>0</v>
      </c>
      <c r="I35" s="72" t="e">
        <f t="shared" si="2"/>
        <v>#DIV/0!</v>
      </c>
      <c r="J35" s="73">
        <f t="shared" si="3"/>
        <v>0</v>
      </c>
      <c r="K35" s="74" t="e">
        <f t="shared" si="4"/>
        <v>#DIV/0!</v>
      </c>
      <c r="L35" s="70" t="e">
        <f t="shared" si="5"/>
        <v>#DIV/0!</v>
      </c>
      <c r="M35" s="70" t="e">
        <f t="shared" si="6"/>
        <v>#DIV/0!</v>
      </c>
    </row>
    <row r="36" spans="1:13" ht="10.5" customHeight="1">
      <c r="A36" s="66"/>
      <c r="B36" s="69"/>
      <c r="C36" s="75"/>
      <c r="D36" s="76"/>
      <c r="E36" s="69"/>
      <c r="F36" s="69"/>
      <c r="G36" s="70" t="e">
        <f t="shared" si="0"/>
        <v>#DIV/0!</v>
      </c>
      <c r="H36" s="71">
        <f t="shared" si="1"/>
        <v>0</v>
      </c>
      <c r="I36" s="72" t="e">
        <f t="shared" si="2"/>
        <v>#DIV/0!</v>
      </c>
      <c r="J36" s="73">
        <f t="shared" si="3"/>
        <v>0</v>
      </c>
      <c r="K36" s="74" t="e">
        <f t="shared" si="4"/>
        <v>#DIV/0!</v>
      </c>
      <c r="L36" s="70" t="e">
        <f t="shared" si="5"/>
        <v>#DIV/0!</v>
      </c>
      <c r="M36" s="70" t="e">
        <f t="shared" si="6"/>
        <v>#DIV/0!</v>
      </c>
    </row>
    <row r="37" spans="1:13" ht="10.5" customHeight="1">
      <c r="A37" s="66"/>
      <c r="B37" s="69"/>
      <c r="C37" s="75"/>
      <c r="D37" s="76"/>
      <c r="E37" s="69"/>
      <c r="F37" s="69"/>
      <c r="G37" s="70" t="e">
        <f t="shared" si="0"/>
        <v>#DIV/0!</v>
      </c>
      <c r="H37" s="71">
        <f t="shared" si="1"/>
        <v>0</v>
      </c>
      <c r="I37" s="72" t="e">
        <f t="shared" si="2"/>
        <v>#DIV/0!</v>
      </c>
      <c r="J37" s="73">
        <f t="shared" si="3"/>
        <v>0</v>
      </c>
      <c r="K37" s="74" t="e">
        <f t="shared" si="4"/>
        <v>#DIV/0!</v>
      </c>
      <c r="L37" s="70" t="e">
        <f t="shared" si="5"/>
        <v>#DIV/0!</v>
      </c>
      <c r="M37" s="70" t="e">
        <f t="shared" si="6"/>
        <v>#DIV/0!</v>
      </c>
    </row>
    <row r="38" spans="1:13" ht="10.5" customHeight="1">
      <c r="A38" s="66"/>
      <c r="B38" s="69"/>
      <c r="C38" s="75"/>
      <c r="D38" s="76"/>
      <c r="E38" s="69"/>
      <c r="F38" s="69"/>
      <c r="G38" s="70" t="e">
        <f t="shared" si="0"/>
        <v>#DIV/0!</v>
      </c>
      <c r="H38" s="71">
        <f t="shared" si="1"/>
        <v>0</v>
      </c>
      <c r="I38" s="72" t="e">
        <f t="shared" si="2"/>
        <v>#DIV/0!</v>
      </c>
      <c r="J38" s="73">
        <f t="shared" si="3"/>
        <v>0</v>
      </c>
      <c r="K38" s="74" t="e">
        <f t="shared" si="4"/>
        <v>#DIV/0!</v>
      </c>
      <c r="L38" s="70" t="e">
        <f t="shared" si="5"/>
        <v>#DIV/0!</v>
      </c>
      <c r="M38" s="70" t="e">
        <f t="shared" si="6"/>
        <v>#DIV/0!</v>
      </c>
    </row>
    <row r="39" spans="1:13" ht="10.5" customHeight="1">
      <c r="A39" s="66"/>
      <c r="B39" s="69"/>
      <c r="C39" s="75"/>
      <c r="D39" s="76"/>
      <c r="E39" s="69"/>
      <c r="F39" s="69"/>
      <c r="G39" s="70" t="e">
        <f t="shared" si="0"/>
        <v>#DIV/0!</v>
      </c>
      <c r="H39" s="71">
        <f t="shared" si="1"/>
        <v>0</v>
      </c>
      <c r="I39" s="72" t="e">
        <f t="shared" si="2"/>
        <v>#DIV/0!</v>
      </c>
      <c r="J39" s="73">
        <f t="shared" si="3"/>
        <v>0</v>
      </c>
      <c r="K39" s="74" t="e">
        <f t="shared" si="4"/>
        <v>#DIV/0!</v>
      </c>
      <c r="L39" s="70" t="e">
        <f t="shared" si="5"/>
        <v>#DIV/0!</v>
      </c>
      <c r="M39" s="70" t="e">
        <f t="shared" si="6"/>
        <v>#DIV/0!</v>
      </c>
    </row>
    <row r="40" spans="1:13" ht="10.5" customHeight="1">
      <c r="A40" s="66"/>
      <c r="B40" s="69"/>
      <c r="C40" s="75"/>
      <c r="D40" s="76"/>
      <c r="E40" s="69"/>
      <c r="F40" s="69"/>
      <c r="G40" s="70" t="e">
        <f t="shared" si="0"/>
        <v>#DIV/0!</v>
      </c>
      <c r="H40" s="71">
        <f t="shared" si="1"/>
        <v>0</v>
      </c>
      <c r="I40" s="72" t="e">
        <f t="shared" si="2"/>
        <v>#DIV/0!</v>
      </c>
      <c r="J40" s="73">
        <f t="shared" si="3"/>
        <v>0</v>
      </c>
      <c r="K40" s="74" t="e">
        <f t="shared" si="4"/>
        <v>#DIV/0!</v>
      </c>
      <c r="L40" s="70" t="e">
        <f t="shared" si="5"/>
        <v>#DIV/0!</v>
      </c>
      <c r="M40" s="70" t="e">
        <f t="shared" si="6"/>
        <v>#DIV/0!</v>
      </c>
    </row>
    <row r="41" spans="1:13" ht="10.5" customHeight="1">
      <c r="A41" s="66"/>
      <c r="B41" s="69"/>
      <c r="C41" s="75"/>
      <c r="D41" s="76"/>
      <c r="E41" s="69"/>
      <c r="F41" s="69"/>
      <c r="G41" s="70" t="e">
        <f t="shared" si="0"/>
        <v>#DIV/0!</v>
      </c>
      <c r="H41" s="71">
        <f t="shared" si="1"/>
        <v>0</v>
      </c>
      <c r="I41" s="72" t="e">
        <f t="shared" si="2"/>
        <v>#DIV/0!</v>
      </c>
      <c r="J41" s="73">
        <f t="shared" si="3"/>
        <v>0</v>
      </c>
      <c r="K41" s="74" t="e">
        <f t="shared" si="4"/>
        <v>#DIV/0!</v>
      </c>
      <c r="L41" s="70" t="e">
        <f t="shared" si="5"/>
        <v>#DIV/0!</v>
      </c>
      <c r="M41" s="70" t="e">
        <f t="shared" si="6"/>
        <v>#DIV/0!</v>
      </c>
    </row>
    <row r="42" spans="1:13" ht="10.5" customHeight="1">
      <c r="A42" s="66"/>
      <c r="B42" s="69"/>
      <c r="C42" s="75"/>
      <c r="D42" s="76"/>
      <c r="E42" s="69"/>
      <c r="F42" s="69"/>
      <c r="G42" s="70" t="e">
        <f t="shared" si="0"/>
        <v>#DIV/0!</v>
      </c>
      <c r="H42" s="71">
        <f t="shared" si="1"/>
        <v>0</v>
      </c>
      <c r="I42" s="72" t="e">
        <f t="shared" si="2"/>
        <v>#DIV/0!</v>
      </c>
      <c r="J42" s="73">
        <f t="shared" si="3"/>
        <v>0</v>
      </c>
      <c r="K42" s="74" t="e">
        <f t="shared" si="4"/>
        <v>#DIV/0!</v>
      </c>
      <c r="L42" s="70" t="e">
        <f t="shared" si="5"/>
        <v>#DIV/0!</v>
      </c>
      <c r="M42" s="70" t="e">
        <f t="shared" si="6"/>
        <v>#DIV/0!</v>
      </c>
    </row>
    <row r="43" spans="1:13" ht="10.5" customHeight="1">
      <c r="A43" s="66"/>
      <c r="B43" s="69"/>
      <c r="C43" s="75"/>
      <c r="D43" s="76"/>
      <c r="E43" s="69"/>
      <c r="F43" s="69"/>
      <c r="G43" s="70" t="e">
        <f t="shared" si="0"/>
        <v>#DIV/0!</v>
      </c>
      <c r="H43" s="71">
        <f t="shared" si="1"/>
        <v>0</v>
      </c>
      <c r="I43" s="72" t="e">
        <f t="shared" si="2"/>
        <v>#DIV/0!</v>
      </c>
      <c r="J43" s="73">
        <f t="shared" si="3"/>
        <v>0</v>
      </c>
      <c r="K43" s="74" t="e">
        <f t="shared" si="4"/>
        <v>#DIV/0!</v>
      </c>
      <c r="L43" s="70" t="e">
        <f t="shared" si="5"/>
        <v>#DIV/0!</v>
      </c>
      <c r="M43" s="70" t="e">
        <f t="shared" si="6"/>
        <v>#DIV/0!</v>
      </c>
    </row>
    <row r="44" spans="1:13" ht="10.5" customHeight="1">
      <c r="A44" s="66"/>
      <c r="B44" s="69"/>
      <c r="C44" s="75"/>
      <c r="D44" s="76"/>
      <c r="E44" s="69"/>
      <c r="F44" s="69"/>
      <c r="G44" s="70" t="e">
        <f t="shared" si="0"/>
        <v>#DIV/0!</v>
      </c>
      <c r="H44" s="71">
        <f t="shared" si="1"/>
        <v>0</v>
      </c>
      <c r="I44" s="72" t="e">
        <f t="shared" si="2"/>
        <v>#DIV/0!</v>
      </c>
      <c r="J44" s="73">
        <f t="shared" si="3"/>
        <v>0</v>
      </c>
      <c r="K44" s="74" t="e">
        <f t="shared" si="4"/>
        <v>#DIV/0!</v>
      </c>
      <c r="L44" s="70" t="e">
        <f t="shared" si="5"/>
        <v>#DIV/0!</v>
      </c>
      <c r="M44" s="70" t="e">
        <f t="shared" si="6"/>
        <v>#DIV/0!</v>
      </c>
    </row>
    <row r="45" spans="1:13" ht="10.5" customHeight="1">
      <c r="A45" s="66"/>
      <c r="B45" s="69"/>
      <c r="C45" s="75"/>
      <c r="D45" s="76"/>
      <c r="E45" s="69"/>
      <c r="F45" s="69"/>
      <c r="G45" s="70" t="e">
        <f t="shared" si="0"/>
        <v>#DIV/0!</v>
      </c>
      <c r="H45" s="71">
        <f t="shared" si="1"/>
        <v>0</v>
      </c>
      <c r="I45" s="72" t="e">
        <f t="shared" si="2"/>
        <v>#DIV/0!</v>
      </c>
      <c r="J45" s="73">
        <f t="shared" si="3"/>
        <v>0</v>
      </c>
      <c r="K45" s="74" t="e">
        <f t="shared" si="4"/>
        <v>#DIV/0!</v>
      </c>
      <c r="L45" s="70" t="e">
        <f t="shared" si="5"/>
        <v>#DIV/0!</v>
      </c>
      <c r="M45" s="70" t="e">
        <f t="shared" si="6"/>
        <v>#DIV/0!</v>
      </c>
    </row>
    <row r="46" spans="1:13" s="77" customFormat="1" ht="10.5" customHeight="1">
      <c r="A46" s="66"/>
      <c r="B46" s="69"/>
      <c r="C46" s="75"/>
      <c r="D46" s="76"/>
      <c r="E46" s="69"/>
      <c r="F46" s="69"/>
      <c r="G46" s="70" t="e">
        <f t="shared" si="0"/>
        <v>#DIV/0!</v>
      </c>
      <c r="H46" s="71">
        <f t="shared" si="1"/>
        <v>0</v>
      </c>
      <c r="I46" s="72" t="e">
        <f t="shared" si="2"/>
        <v>#DIV/0!</v>
      </c>
      <c r="J46" s="73">
        <f t="shared" si="3"/>
        <v>0</v>
      </c>
      <c r="K46" s="74" t="e">
        <f t="shared" si="4"/>
        <v>#DIV/0!</v>
      </c>
      <c r="L46" s="70" t="e">
        <f t="shared" si="5"/>
        <v>#DIV/0!</v>
      </c>
      <c r="M46" s="70" t="e">
        <f t="shared" si="6"/>
        <v>#DIV/0!</v>
      </c>
    </row>
    <row r="47" spans="1:13" s="77" customFormat="1" ht="10.5" customHeight="1">
      <c r="A47" s="66"/>
      <c r="B47" s="69"/>
      <c r="C47" s="75"/>
      <c r="D47" s="76"/>
      <c r="E47" s="69"/>
      <c r="F47" s="69"/>
      <c r="G47" s="70" t="e">
        <f t="shared" si="0"/>
        <v>#DIV/0!</v>
      </c>
      <c r="H47" s="71">
        <f t="shared" si="1"/>
        <v>0</v>
      </c>
      <c r="I47" s="72" t="e">
        <f t="shared" si="2"/>
        <v>#DIV/0!</v>
      </c>
      <c r="J47" s="73">
        <f t="shared" si="3"/>
        <v>0</v>
      </c>
      <c r="K47" s="74" t="e">
        <f t="shared" si="4"/>
        <v>#DIV/0!</v>
      </c>
      <c r="L47" s="70" t="e">
        <f t="shared" si="5"/>
        <v>#DIV/0!</v>
      </c>
      <c r="M47" s="70" t="e">
        <f t="shared" si="6"/>
        <v>#DIV/0!</v>
      </c>
    </row>
    <row r="48" spans="1:13" s="77" customFormat="1" ht="10.5" customHeight="1">
      <c r="A48" s="66"/>
      <c r="B48" s="69"/>
      <c r="C48" s="75"/>
      <c r="D48" s="76"/>
      <c r="E48" s="69"/>
      <c r="F48" s="69"/>
      <c r="G48" s="70" t="e">
        <f t="shared" si="0"/>
        <v>#DIV/0!</v>
      </c>
      <c r="H48" s="71">
        <f t="shared" si="1"/>
        <v>0</v>
      </c>
      <c r="I48" s="72" t="e">
        <f t="shared" si="2"/>
        <v>#DIV/0!</v>
      </c>
      <c r="J48" s="73">
        <f t="shared" si="3"/>
        <v>0</v>
      </c>
      <c r="K48" s="74" t="e">
        <f t="shared" si="4"/>
        <v>#DIV/0!</v>
      </c>
      <c r="L48" s="70" t="e">
        <f t="shared" si="5"/>
        <v>#DIV/0!</v>
      </c>
      <c r="M48" s="70" t="e">
        <f t="shared" si="6"/>
        <v>#DIV/0!</v>
      </c>
    </row>
    <row r="49" spans="1:13" s="77" customFormat="1" ht="10.5" customHeight="1">
      <c r="A49" s="66"/>
      <c r="B49" s="69"/>
      <c r="C49" s="75"/>
      <c r="D49" s="76"/>
      <c r="E49" s="69"/>
      <c r="F49" s="69"/>
      <c r="G49" s="70" t="e">
        <f t="shared" si="0"/>
        <v>#DIV/0!</v>
      </c>
      <c r="H49" s="71">
        <f t="shared" si="1"/>
        <v>0</v>
      </c>
      <c r="I49" s="72" t="e">
        <f t="shared" si="2"/>
        <v>#DIV/0!</v>
      </c>
      <c r="J49" s="73">
        <f t="shared" si="3"/>
        <v>0</v>
      </c>
      <c r="K49" s="74" t="e">
        <f t="shared" si="4"/>
        <v>#DIV/0!</v>
      </c>
      <c r="L49" s="70" t="e">
        <f t="shared" si="5"/>
        <v>#DIV/0!</v>
      </c>
      <c r="M49" s="70" t="e">
        <f t="shared" si="6"/>
        <v>#DIV/0!</v>
      </c>
    </row>
    <row r="50" spans="1:13" s="77" customFormat="1" ht="10.5" customHeight="1">
      <c r="A50" s="66"/>
      <c r="B50" s="69"/>
      <c r="C50" s="75"/>
      <c r="D50" s="76"/>
      <c r="E50" s="69"/>
      <c r="F50" s="69"/>
      <c r="G50" s="70" t="e">
        <f t="shared" si="0"/>
        <v>#DIV/0!</v>
      </c>
      <c r="H50" s="71">
        <f t="shared" si="1"/>
        <v>0</v>
      </c>
      <c r="I50" s="72" t="e">
        <f t="shared" si="2"/>
        <v>#DIV/0!</v>
      </c>
      <c r="J50" s="73">
        <f t="shared" si="3"/>
        <v>0</v>
      </c>
      <c r="K50" s="74" t="e">
        <f t="shared" si="4"/>
        <v>#DIV/0!</v>
      </c>
      <c r="L50" s="70" t="e">
        <f t="shared" si="5"/>
        <v>#DIV/0!</v>
      </c>
      <c r="M50" s="70" t="e">
        <f t="shared" si="6"/>
        <v>#DIV/0!</v>
      </c>
    </row>
    <row r="51" spans="1:13" s="77" customFormat="1" ht="10.5" customHeight="1">
      <c r="A51" s="66"/>
      <c r="B51" s="69"/>
      <c r="C51" s="75"/>
      <c r="D51" s="76"/>
      <c r="E51" s="69"/>
      <c r="F51" s="69"/>
      <c r="G51" s="70" t="e">
        <f t="shared" si="0"/>
        <v>#DIV/0!</v>
      </c>
      <c r="H51" s="71">
        <f t="shared" si="1"/>
        <v>0</v>
      </c>
      <c r="I51" s="72" t="e">
        <f t="shared" si="2"/>
        <v>#DIV/0!</v>
      </c>
      <c r="J51" s="73">
        <f t="shared" si="3"/>
        <v>0</v>
      </c>
      <c r="K51" s="74" t="e">
        <f t="shared" si="4"/>
        <v>#DIV/0!</v>
      </c>
      <c r="L51" s="70" t="e">
        <f t="shared" si="5"/>
        <v>#DIV/0!</v>
      </c>
      <c r="M51" s="70" t="e">
        <f t="shared" si="6"/>
        <v>#DIV/0!</v>
      </c>
    </row>
    <row r="52" spans="1:13" s="77" customFormat="1" ht="10.5" customHeight="1">
      <c r="A52" s="66"/>
      <c r="B52" s="69"/>
      <c r="C52" s="75"/>
      <c r="D52" s="76"/>
      <c r="E52" s="69"/>
      <c r="F52" s="69"/>
      <c r="G52" s="70" t="e">
        <f t="shared" si="0"/>
        <v>#DIV/0!</v>
      </c>
      <c r="H52" s="71">
        <f t="shared" si="1"/>
        <v>0</v>
      </c>
      <c r="I52" s="72" t="e">
        <f t="shared" si="2"/>
        <v>#DIV/0!</v>
      </c>
      <c r="J52" s="73">
        <f t="shared" si="3"/>
        <v>0</v>
      </c>
      <c r="K52" s="74" t="e">
        <f t="shared" si="4"/>
        <v>#DIV/0!</v>
      </c>
      <c r="L52" s="70" t="e">
        <f t="shared" si="5"/>
        <v>#DIV/0!</v>
      </c>
      <c r="M52" s="70" t="e">
        <f t="shared" si="6"/>
        <v>#DIV/0!</v>
      </c>
    </row>
    <row r="53" spans="1:13" s="77" customFormat="1" ht="10.5" customHeight="1">
      <c r="A53" s="66"/>
      <c r="B53" s="69"/>
      <c r="C53" s="75"/>
      <c r="D53" s="76"/>
      <c r="E53" s="69"/>
      <c r="F53" s="69"/>
      <c r="G53" s="70" t="e">
        <f t="shared" si="0"/>
        <v>#DIV/0!</v>
      </c>
      <c r="H53" s="71">
        <f t="shared" si="1"/>
        <v>0</v>
      </c>
      <c r="I53" s="72" t="e">
        <f t="shared" si="2"/>
        <v>#DIV/0!</v>
      </c>
      <c r="J53" s="73">
        <f t="shared" si="3"/>
        <v>0</v>
      </c>
      <c r="K53" s="74" t="e">
        <f t="shared" si="4"/>
        <v>#DIV/0!</v>
      </c>
      <c r="L53" s="70" t="e">
        <f t="shared" si="5"/>
        <v>#DIV/0!</v>
      </c>
      <c r="M53" s="70" t="e">
        <f t="shared" si="6"/>
        <v>#DIV/0!</v>
      </c>
    </row>
    <row r="54" spans="1:13" s="77" customFormat="1" ht="10.5" customHeight="1">
      <c r="A54" s="66"/>
      <c r="B54" s="69"/>
      <c r="C54" s="75"/>
      <c r="D54" s="76"/>
      <c r="E54" s="69"/>
      <c r="F54" s="69"/>
      <c r="G54" s="70" t="e">
        <f t="shared" si="0"/>
        <v>#DIV/0!</v>
      </c>
      <c r="H54" s="71">
        <f t="shared" si="1"/>
        <v>0</v>
      </c>
      <c r="I54" s="72" t="e">
        <f t="shared" si="2"/>
        <v>#DIV/0!</v>
      </c>
      <c r="J54" s="73">
        <f t="shared" si="3"/>
        <v>0</v>
      </c>
      <c r="K54" s="74" t="e">
        <f t="shared" si="4"/>
        <v>#DIV/0!</v>
      </c>
      <c r="L54" s="70" t="e">
        <f t="shared" si="5"/>
        <v>#DIV/0!</v>
      </c>
      <c r="M54" s="70" t="e">
        <f t="shared" si="6"/>
        <v>#DIV/0!</v>
      </c>
    </row>
    <row r="55" spans="1:13" s="77" customFormat="1" ht="10.5" customHeight="1">
      <c r="A55" s="66"/>
      <c r="B55" s="69"/>
      <c r="C55" s="75"/>
      <c r="D55" s="76"/>
      <c r="E55" s="69"/>
      <c r="F55" s="69"/>
      <c r="G55" s="70" t="e">
        <f t="shared" si="0"/>
        <v>#DIV/0!</v>
      </c>
      <c r="H55" s="71">
        <f t="shared" si="1"/>
        <v>0</v>
      </c>
      <c r="I55" s="72" t="e">
        <f t="shared" si="2"/>
        <v>#DIV/0!</v>
      </c>
      <c r="J55" s="73">
        <f t="shared" si="3"/>
        <v>0</v>
      </c>
      <c r="K55" s="74" t="e">
        <f t="shared" si="4"/>
        <v>#DIV/0!</v>
      </c>
      <c r="L55" s="70" t="e">
        <f t="shared" si="5"/>
        <v>#DIV/0!</v>
      </c>
      <c r="M55" s="70" t="e">
        <f t="shared" si="6"/>
        <v>#DIV/0!</v>
      </c>
    </row>
    <row r="56" spans="1:13" s="77" customFormat="1" ht="10.5" customHeight="1">
      <c r="A56" s="66"/>
      <c r="B56" s="69"/>
      <c r="C56" s="75"/>
      <c r="D56" s="76"/>
      <c r="E56" s="69"/>
      <c r="F56" s="69"/>
      <c r="G56" s="70" t="e">
        <f t="shared" si="0"/>
        <v>#DIV/0!</v>
      </c>
      <c r="H56" s="71">
        <f t="shared" si="1"/>
        <v>0</v>
      </c>
      <c r="I56" s="72" t="e">
        <f t="shared" si="2"/>
        <v>#DIV/0!</v>
      </c>
      <c r="J56" s="73">
        <f t="shared" si="3"/>
        <v>0</v>
      </c>
      <c r="K56" s="74" t="e">
        <f t="shared" si="4"/>
        <v>#DIV/0!</v>
      </c>
      <c r="L56" s="70" t="e">
        <f t="shared" si="5"/>
        <v>#DIV/0!</v>
      </c>
      <c r="M56" s="70" t="e">
        <f t="shared" si="6"/>
        <v>#DIV/0!</v>
      </c>
    </row>
    <row r="57" spans="1:13" s="77" customFormat="1" ht="10.5" customHeight="1">
      <c r="A57" s="66"/>
      <c r="B57" s="69"/>
      <c r="C57" s="75"/>
      <c r="D57" s="76"/>
      <c r="E57" s="69"/>
      <c r="F57" s="69"/>
      <c r="G57" s="70" t="e">
        <f t="shared" si="0"/>
        <v>#DIV/0!</v>
      </c>
      <c r="H57" s="71">
        <f t="shared" si="1"/>
        <v>0</v>
      </c>
      <c r="I57" s="72" t="e">
        <f t="shared" si="2"/>
        <v>#DIV/0!</v>
      </c>
      <c r="J57" s="73">
        <f t="shared" si="3"/>
        <v>0</v>
      </c>
      <c r="K57" s="74" t="e">
        <f t="shared" si="4"/>
        <v>#DIV/0!</v>
      </c>
      <c r="L57" s="70" t="e">
        <f t="shared" si="5"/>
        <v>#DIV/0!</v>
      </c>
      <c r="M57" s="70" t="e">
        <f t="shared" si="6"/>
        <v>#DIV/0!</v>
      </c>
    </row>
    <row r="58" spans="1:13" s="77" customFormat="1" ht="10.5" customHeight="1">
      <c r="A58" s="66"/>
      <c r="B58" s="69"/>
      <c r="C58" s="75"/>
      <c r="D58" s="76"/>
      <c r="E58" s="69"/>
      <c r="F58" s="69"/>
      <c r="G58" s="70" t="e">
        <f t="shared" si="0"/>
        <v>#DIV/0!</v>
      </c>
      <c r="H58" s="71">
        <f t="shared" si="1"/>
        <v>0</v>
      </c>
      <c r="I58" s="72" t="e">
        <f t="shared" si="2"/>
        <v>#DIV/0!</v>
      </c>
      <c r="J58" s="73">
        <f t="shared" si="3"/>
        <v>0</v>
      </c>
      <c r="K58" s="74" t="e">
        <f t="shared" si="4"/>
        <v>#DIV/0!</v>
      </c>
      <c r="L58" s="70" t="e">
        <f t="shared" si="5"/>
        <v>#DIV/0!</v>
      </c>
      <c r="M58" s="70" t="e">
        <f t="shared" si="6"/>
        <v>#DIV/0!</v>
      </c>
    </row>
    <row r="59" spans="1:13" s="77" customFormat="1" ht="10.5" customHeight="1">
      <c r="A59" s="66"/>
      <c r="B59" s="69"/>
      <c r="C59" s="75"/>
      <c r="D59" s="76"/>
      <c r="E59" s="69"/>
      <c r="F59" s="69"/>
      <c r="G59" s="70" t="e">
        <f t="shared" si="0"/>
        <v>#DIV/0!</v>
      </c>
      <c r="H59" s="71">
        <f t="shared" si="1"/>
        <v>0</v>
      </c>
      <c r="I59" s="72" t="e">
        <f t="shared" si="2"/>
        <v>#DIV/0!</v>
      </c>
      <c r="J59" s="73">
        <f t="shared" si="3"/>
        <v>0</v>
      </c>
      <c r="K59" s="74" t="e">
        <f t="shared" si="4"/>
        <v>#DIV/0!</v>
      </c>
      <c r="L59" s="70" t="e">
        <f t="shared" si="5"/>
        <v>#DIV/0!</v>
      </c>
      <c r="M59" s="70" t="e">
        <f t="shared" si="6"/>
        <v>#DIV/0!</v>
      </c>
    </row>
    <row r="60" spans="1:13" s="77" customFormat="1" ht="10.5" customHeight="1">
      <c r="A60" s="66"/>
      <c r="B60" s="69"/>
      <c r="C60" s="75"/>
      <c r="D60" s="76"/>
      <c r="E60" s="69"/>
      <c r="F60" s="69"/>
      <c r="G60" s="70" t="e">
        <f t="shared" si="0"/>
        <v>#DIV/0!</v>
      </c>
      <c r="H60" s="71">
        <f t="shared" si="1"/>
        <v>0</v>
      </c>
      <c r="I60" s="72" t="e">
        <f t="shared" si="2"/>
        <v>#DIV/0!</v>
      </c>
      <c r="J60" s="73">
        <f t="shared" si="3"/>
        <v>0</v>
      </c>
      <c r="K60" s="74" t="e">
        <f t="shared" si="4"/>
        <v>#DIV/0!</v>
      </c>
      <c r="L60" s="70" t="e">
        <f t="shared" si="5"/>
        <v>#DIV/0!</v>
      </c>
      <c r="M60" s="70" t="e">
        <f t="shared" si="6"/>
        <v>#DIV/0!</v>
      </c>
    </row>
    <row r="61" spans="1:13" s="77" customFormat="1" ht="10.5" customHeight="1">
      <c r="A61" s="66"/>
      <c r="B61" s="69"/>
      <c r="C61" s="75"/>
      <c r="D61" s="76"/>
      <c r="E61" s="69"/>
      <c r="F61" s="69"/>
      <c r="G61" s="70" t="e">
        <f t="shared" si="0"/>
        <v>#DIV/0!</v>
      </c>
      <c r="H61" s="71">
        <f t="shared" si="1"/>
        <v>0</v>
      </c>
      <c r="I61" s="72" t="e">
        <f t="shared" si="2"/>
        <v>#DIV/0!</v>
      </c>
      <c r="J61" s="73">
        <f t="shared" si="3"/>
        <v>0</v>
      </c>
      <c r="K61" s="74" t="e">
        <f t="shared" si="4"/>
        <v>#DIV/0!</v>
      </c>
      <c r="L61" s="70" t="e">
        <f t="shared" si="5"/>
        <v>#DIV/0!</v>
      </c>
      <c r="M61" s="70" t="e">
        <f t="shared" si="6"/>
        <v>#DIV/0!</v>
      </c>
    </row>
    <row r="62" spans="1:13" s="77" customFormat="1" ht="10.5" customHeight="1">
      <c r="A62" s="66"/>
      <c r="B62" s="69"/>
      <c r="C62" s="75"/>
      <c r="D62" s="76"/>
      <c r="E62" s="69"/>
      <c r="F62" s="69"/>
      <c r="G62" s="70" t="e">
        <f t="shared" si="0"/>
        <v>#DIV/0!</v>
      </c>
      <c r="H62" s="71">
        <f t="shared" si="1"/>
        <v>0</v>
      </c>
      <c r="I62" s="72" t="e">
        <f t="shared" si="2"/>
        <v>#DIV/0!</v>
      </c>
      <c r="J62" s="73">
        <f t="shared" si="3"/>
        <v>0</v>
      </c>
      <c r="K62" s="74" t="e">
        <f t="shared" si="4"/>
        <v>#DIV/0!</v>
      </c>
      <c r="L62" s="70" t="e">
        <f t="shared" si="5"/>
        <v>#DIV/0!</v>
      </c>
      <c r="M62" s="70" t="e">
        <f t="shared" si="6"/>
        <v>#DIV/0!</v>
      </c>
    </row>
    <row r="63" spans="1:13" s="77" customFormat="1" ht="10.5" customHeight="1">
      <c r="A63" s="66"/>
      <c r="B63" s="69"/>
      <c r="C63" s="75"/>
      <c r="D63" s="76"/>
      <c r="E63" s="69"/>
      <c r="F63" s="69"/>
      <c r="G63" s="70" t="e">
        <f t="shared" si="0"/>
        <v>#DIV/0!</v>
      </c>
      <c r="H63" s="71">
        <f t="shared" si="1"/>
        <v>0</v>
      </c>
      <c r="I63" s="72" t="e">
        <f t="shared" si="2"/>
        <v>#DIV/0!</v>
      </c>
      <c r="J63" s="73">
        <f t="shared" si="3"/>
        <v>0</v>
      </c>
      <c r="K63" s="74" t="e">
        <f t="shared" si="4"/>
        <v>#DIV/0!</v>
      </c>
      <c r="L63" s="70" t="e">
        <f t="shared" si="5"/>
        <v>#DIV/0!</v>
      </c>
      <c r="M63" s="70" t="e">
        <f t="shared" si="6"/>
        <v>#DIV/0!</v>
      </c>
    </row>
    <row r="64" spans="1:13" s="77" customFormat="1" ht="10.5" customHeight="1">
      <c r="A64" s="66"/>
      <c r="B64" s="69"/>
      <c r="C64" s="75"/>
      <c r="D64" s="76"/>
      <c r="E64" s="69"/>
      <c r="F64" s="69"/>
      <c r="G64" s="70" t="e">
        <f t="shared" si="0"/>
        <v>#DIV/0!</v>
      </c>
      <c r="H64" s="71">
        <f t="shared" si="1"/>
        <v>0</v>
      </c>
      <c r="I64" s="72" t="e">
        <f t="shared" si="2"/>
        <v>#DIV/0!</v>
      </c>
      <c r="J64" s="73">
        <f t="shared" si="3"/>
        <v>0</v>
      </c>
      <c r="K64" s="74" t="e">
        <f t="shared" si="4"/>
        <v>#DIV/0!</v>
      </c>
      <c r="L64" s="70" t="e">
        <f t="shared" si="5"/>
        <v>#DIV/0!</v>
      </c>
      <c r="M64" s="70" t="e">
        <f t="shared" si="6"/>
        <v>#DIV/0!</v>
      </c>
    </row>
    <row r="65" spans="1:13" s="77" customFormat="1" ht="10.5" customHeight="1">
      <c r="A65" s="66"/>
      <c r="B65" s="69"/>
      <c r="C65" s="75"/>
      <c r="D65" s="76"/>
      <c r="E65" s="69"/>
      <c r="F65" s="69"/>
      <c r="G65" s="70" t="e">
        <f t="shared" si="0"/>
        <v>#DIV/0!</v>
      </c>
      <c r="H65" s="71">
        <f t="shared" si="1"/>
        <v>0</v>
      </c>
      <c r="I65" s="72" t="e">
        <f t="shared" si="2"/>
        <v>#DIV/0!</v>
      </c>
      <c r="J65" s="73">
        <f t="shared" si="3"/>
        <v>0</v>
      </c>
      <c r="K65" s="74" t="e">
        <f t="shared" si="4"/>
        <v>#DIV/0!</v>
      </c>
      <c r="L65" s="70" t="e">
        <f t="shared" si="5"/>
        <v>#DIV/0!</v>
      </c>
      <c r="M65" s="70" t="e">
        <f t="shared" si="6"/>
        <v>#DIV/0!</v>
      </c>
    </row>
    <row r="66" spans="1:13" s="77" customFormat="1" ht="10.5" customHeight="1">
      <c r="A66" s="66"/>
      <c r="B66" s="69"/>
      <c r="C66" s="75"/>
      <c r="D66" s="76"/>
      <c r="E66" s="69"/>
      <c r="F66" s="69"/>
      <c r="G66" s="70" t="e">
        <f t="shared" ref="G66:G129" si="7">C66*1000/B66</f>
        <v>#DIV/0!</v>
      </c>
      <c r="H66" s="71">
        <f t="shared" ref="H66:H129" si="8">E66*D66</f>
        <v>0</v>
      </c>
      <c r="I66" s="72" t="e">
        <f t="shared" ref="I66:I129" si="9">E66/(C66*1000)</f>
        <v>#DIV/0!</v>
      </c>
      <c r="J66" s="73">
        <f t="shared" ref="J66:J129" si="10">(D66/100)*E66</f>
        <v>0</v>
      </c>
      <c r="K66" s="74" t="e">
        <f t="shared" ref="K66:K129" si="11">B66/G66</f>
        <v>#DIV/0!</v>
      </c>
      <c r="L66" s="70" t="e">
        <f t="shared" ref="L66:L129" si="12">(C66*1000)/E66</f>
        <v>#DIV/0!</v>
      </c>
      <c r="M66" s="70" t="e">
        <f t="shared" ref="M66:M129" si="13">J66*100/(C66*1000)</f>
        <v>#DIV/0!</v>
      </c>
    </row>
    <row r="67" spans="1:13" s="77" customFormat="1" ht="10.5" customHeight="1">
      <c r="A67" s="66"/>
      <c r="B67" s="69"/>
      <c r="C67" s="75"/>
      <c r="D67" s="76"/>
      <c r="E67" s="69"/>
      <c r="F67" s="69"/>
      <c r="G67" s="70" t="e">
        <f t="shared" si="7"/>
        <v>#DIV/0!</v>
      </c>
      <c r="H67" s="71">
        <f t="shared" si="8"/>
        <v>0</v>
      </c>
      <c r="I67" s="72" t="e">
        <f t="shared" si="9"/>
        <v>#DIV/0!</v>
      </c>
      <c r="J67" s="73">
        <f t="shared" si="10"/>
        <v>0</v>
      </c>
      <c r="K67" s="74" t="e">
        <f t="shared" si="11"/>
        <v>#DIV/0!</v>
      </c>
      <c r="L67" s="70" t="e">
        <f t="shared" si="12"/>
        <v>#DIV/0!</v>
      </c>
      <c r="M67" s="70" t="e">
        <f t="shared" si="13"/>
        <v>#DIV/0!</v>
      </c>
    </row>
    <row r="68" spans="1:13" s="77" customFormat="1" ht="10.5" customHeight="1">
      <c r="A68" s="66"/>
      <c r="B68" s="69"/>
      <c r="C68" s="75"/>
      <c r="D68" s="76"/>
      <c r="E68" s="69"/>
      <c r="F68" s="69"/>
      <c r="G68" s="70" t="e">
        <f t="shared" si="7"/>
        <v>#DIV/0!</v>
      </c>
      <c r="H68" s="71">
        <f t="shared" si="8"/>
        <v>0</v>
      </c>
      <c r="I68" s="72" t="e">
        <f t="shared" si="9"/>
        <v>#DIV/0!</v>
      </c>
      <c r="J68" s="73">
        <f t="shared" si="10"/>
        <v>0</v>
      </c>
      <c r="K68" s="74" t="e">
        <f t="shared" si="11"/>
        <v>#DIV/0!</v>
      </c>
      <c r="L68" s="70" t="e">
        <f t="shared" si="12"/>
        <v>#DIV/0!</v>
      </c>
      <c r="M68" s="70" t="e">
        <f t="shared" si="13"/>
        <v>#DIV/0!</v>
      </c>
    </row>
    <row r="69" spans="1:13" s="77" customFormat="1" ht="10.5" customHeight="1">
      <c r="A69" s="66"/>
      <c r="B69" s="69"/>
      <c r="C69" s="75"/>
      <c r="D69" s="76"/>
      <c r="E69" s="69"/>
      <c r="F69" s="69"/>
      <c r="G69" s="70" t="e">
        <f t="shared" si="7"/>
        <v>#DIV/0!</v>
      </c>
      <c r="H69" s="71">
        <f t="shared" si="8"/>
        <v>0</v>
      </c>
      <c r="I69" s="72" t="e">
        <f t="shared" si="9"/>
        <v>#DIV/0!</v>
      </c>
      <c r="J69" s="73">
        <f t="shared" si="10"/>
        <v>0</v>
      </c>
      <c r="K69" s="74" t="e">
        <f t="shared" si="11"/>
        <v>#DIV/0!</v>
      </c>
      <c r="L69" s="70" t="e">
        <f t="shared" si="12"/>
        <v>#DIV/0!</v>
      </c>
      <c r="M69" s="70" t="e">
        <f t="shared" si="13"/>
        <v>#DIV/0!</v>
      </c>
    </row>
    <row r="70" spans="1:13" s="77" customFormat="1" ht="10.5" customHeight="1">
      <c r="A70" s="66"/>
      <c r="B70" s="69"/>
      <c r="C70" s="75"/>
      <c r="D70" s="76"/>
      <c r="E70" s="69"/>
      <c r="F70" s="69"/>
      <c r="G70" s="70" t="e">
        <f t="shared" si="7"/>
        <v>#DIV/0!</v>
      </c>
      <c r="H70" s="71">
        <f t="shared" si="8"/>
        <v>0</v>
      </c>
      <c r="I70" s="72" t="e">
        <f t="shared" si="9"/>
        <v>#DIV/0!</v>
      </c>
      <c r="J70" s="73">
        <f t="shared" si="10"/>
        <v>0</v>
      </c>
      <c r="K70" s="74" t="e">
        <f t="shared" si="11"/>
        <v>#DIV/0!</v>
      </c>
      <c r="L70" s="70" t="e">
        <f t="shared" si="12"/>
        <v>#DIV/0!</v>
      </c>
      <c r="M70" s="70" t="e">
        <f t="shared" si="13"/>
        <v>#DIV/0!</v>
      </c>
    </row>
    <row r="71" spans="1:13" s="77" customFormat="1" ht="10.5" customHeight="1">
      <c r="A71" s="66"/>
      <c r="B71" s="69"/>
      <c r="C71" s="75"/>
      <c r="D71" s="76"/>
      <c r="E71" s="69"/>
      <c r="F71" s="69"/>
      <c r="G71" s="70" t="e">
        <f t="shared" si="7"/>
        <v>#DIV/0!</v>
      </c>
      <c r="H71" s="71">
        <f t="shared" si="8"/>
        <v>0</v>
      </c>
      <c r="I71" s="72" t="e">
        <f t="shared" si="9"/>
        <v>#DIV/0!</v>
      </c>
      <c r="J71" s="73">
        <f t="shared" si="10"/>
        <v>0</v>
      </c>
      <c r="K71" s="74" t="e">
        <f t="shared" si="11"/>
        <v>#DIV/0!</v>
      </c>
      <c r="L71" s="70" t="e">
        <f t="shared" si="12"/>
        <v>#DIV/0!</v>
      </c>
      <c r="M71" s="70" t="e">
        <f t="shared" si="13"/>
        <v>#DIV/0!</v>
      </c>
    </row>
    <row r="72" spans="1:13" s="77" customFormat="1" ht="10.5" customHeight="1">
      <c r="A72" s="66"/>
      <c r="B72" s="69"/>
      <c r="C72" s="75"/>
      <c r="D72" s="76"/>
      <c r="E72" s="69"/>
      <c r="F72" s="69"/>
      <c r="G72" s="70" t="e">
        <f t="shared" si="7"/>
        <v>#DIV/0!</v>
      </c>
      <c r="H72" s="71">
        <f t="shared" si="8"/>
        <v>0</v>
      </c>
      <c r="I72" s="72" t="e">
        <f t="shared" si="9"/>
        <v>#DIV/0!</v>
      </c>
      <c r="J72" s="73">
        <f t="shared" si="10"/>
        <v>0</v>
      </c>
      <c r="K72" s="74" t="e">
        <f t="shared" si="11"/>
        <v>#DIV/0!</v>
      </c>
      <c r="L72" s="70" t="e">
        <f t="shared" si="12"/>
        <v>#DIV/0!</v>
      </c>
      <c r="M72" s="70" t="e">
        <f t="shared" si="13"/>
        <v>#DIV/0!</v>
      </c>
    </row>
    <row r="73" spans="1:13" s="77" customFormat="1" ht="10.5" customHeight="1">
      <c r="A73" s="66"/>
      <c r="B73" s="69"/>
      <c r="C73" s="75"/>
      <c r="D73" s="76"/>
      <c r="E73" s="69"/>
      <c r="F73" s="69"/>
      <c r="G73" s="70" t="e">
        <f t="shared" si="7"/>
        <v>#DIV/0!</v>
      </c>
      <c r="H73" s="71">
        <f t="shared" si="8"/>
        <v>0</v>
      </c>
      <c r="I73" s="72" t="e">
        <f t="shared" si="9"/>
        <v>#DIV/0!</v>
      </c>
      <c r="J73" s="73">
        <f t="shared" si="10"/>
        <v>0</v>
      </c>
      <c r="K73" s="74" t="e">
        <f t="shared" si="11"/>
        <v>#DIV/0!</v>
      </c>
      <c r="L73" s="70" t="e">
        <f t="shared" si="12"/>
        <v>#DIV/0!</v>
      </c>
      <c r="M73" s="70" t="e">
        <f t="shared" si="13"/>
        <v>#DIV/0!</v>
      </c>
    </row>
    <row r="74" spans="1:13" s="77" customFormat="1" ht="10.5" customHeight="1">
      <c r="A74" s="66"/>
      <c r="B74" s="69"/>
      <c r="C74" s="75"/>
      <c r="D74" s="76"/>
      <c r="E74" s="69"/>
      <c r="F74" s="69"/>
      <c r="G74" s="70" t="e">
        <f t="shared" si="7"/>
        <v>#DIV/0!</v>
      </c>
      <c r="H74" s="71">
        <f t="shared" si="8"/>
        <v>0</v>
      </c>
      <c r="I74" s="72" t="e">
        <f t="shared" si="9"/>
        <v>#DIV/0!</v>
      </c>
      <c r="J74" s="73">
        <f t="shared" si="10"/>
        <v>0</v>
      </c>
      <c r="K74" s="74" t="e">
        <f t="shared" si="11"/>
        <v>#DIV/0!</v>
      </c>
      <c r="L74" s="70" t="e">
        <f t="shared" si="12"/>
        <v>#DIV/0!</v>
      </c>
      <c r="M74" s="70" t="e">
        <f t="shared" si="13"/>
        <v>#DIV/0!</v>
      </c>
    </row>
    <row r="75" spans="1:13" s="77" customFormat="1" ht="10.5" customHeight="1">
      <c r="A75" s="66"/>
      <c r="B75" s="69"/>
      <c r="C75" s="75"/>
      <c r="D75" s="76"/>
      <c r="E75" s="69"/>
      <c r="F75" s="69"/>
      <c r="G75" s="70" t="e">
        <f t="shared" si="7"/>
        <v>#DIV/0!</v>
      </c>
      <c r="H75" s="71">
        <f t="shared" si="8"/>
        <v>0</v>
      </c>
      <c r="I75" s="72" t="e">
        <f t="shared" si="9"/>
        <v>#DIV/0!</v>
      </c>
      <c r="J75" s="73">
        <f t="shared" si="10"/>
        <v>0</v>
      </c>
      <c r="K75" s="74" t="e">
        <f t="shared" si="11"/>
        <v>#DIV/0!</v>
      </c>
      <c r="L75" s="70" t="e">
        <f t="shared" si="12"/>
        <v>#DIV/0!</v>
      </c>
      <c r="M75" s="70" t="e">
        <f t="shared" si="13"/>
        <v>#DIV/0!</v>
      </c>
    </row>
    <row r="76" spans="1:13" s="77" customFormat="1" ht="10.5" customHeight="1">
      <c r="A76" s="66"/>
      <c r="B76" s="69"/>
      <c r="C76" s="75"/>
      <c r="D76" s="76"/>
      <c r="E76" s="69"/>
      <c r="F76" s="69"/>
      <c r="G76" s="70" t="e">
        <f t="shared" si="7"/>
        <v>#DIV/0!</v>
      </c>
      <c r="H76" s="71">
        <f t="shared" si="8"/>
        <v>0</v>
      </c>
      <c r="I76" s="72" t="e">
        <f t="shared" si="9"/>
        <v>#DIV/0!</v>
      </c>
      <c r="J76" s="73">
        <f t="shared" si="10"/>
        <v>0</v>
      </c>
      <c r="K76" s="74" t="e">
        <f t="shared" si="11"/>
        <v>#DIV/0!</v>
      </c>
      <c r="L76" s="70" t="e">
        <f t="shared" si="12"/>
        <v>#DIV/0!</v>
      </c>
      <c r="M76" s="70" t="e">
        <f t="shared" si="13"/>
        <v>#DIV/0!</v>
      </c>
    </row>
    <row r="77" spans="1:13" s="77" customFormat="1" ht="10.5" customHeight="1">
      <c r="A77" s="66"/>
      <c r="B77" s="69"/>
      <c r="C77" s="75"/>
      <c r="D77" s="76"/>
      <c r="E77" s="69"/>
      <c r="F77" s="69"/>
      <c r="G77" s="70" t="e">
        <f t="shared" si="7"/>
        <v>#DIV/0!</v>
      </c>
      <c r="H77" s="71">
        <f t="shared" si="8"/>
        <v>0</v>
      </c>
      <c r="I77" s="72" t="e">
        <f t="shared" si="9"/>
        <v>#DIV/0!</v>
      </c>
      <c r="J77" s="73">
        <f t="shared" si="10"/>
        <v>0</v>
      </c>
      <c r="K77" s="74" t="e">
        <f t="shared" si="11"/>
        <v>#DIV/0!</v>
      </c>
      <c r="L77" s="70" t="e">
        <f t="shared" si="12"/>
        <v>#DIV/0!</v>
      </c>
      <c r="M77" s="70" t="e">
        <f t="shared" si="13"/>
        <v>#DIV/0!</v>
      </c>
    </row>
    <row r="78" spans="1:13" s="77" customFormat="1" ht="10.5" customHeight="1">
      <c r="A78" s="66"/>
      <c r="B78" s="69"/>
      <c r="C78" s="75"/>
      <c r="D78" s="76"/>
      <c r="E78" s="69"/>
      <c r="F78" s="69"/>
      <c r="G78" s="70" t="e">
        <f t="shared" si="7"/>
        <v>#DIV/0!</v>
      </c>
      <c r="H78" s="71">
        <f t="shared" si="8"/>
        <v>0</v>
      </c>
      <c r="I78" s="72" t="e">
        <f t="shared" si="9"/>
        <v>#DIV/0!</v>
      </c>
      <c r="J78" s="73">
        <f t="shared" si="10"/>
        <v>0</v>
      </c>
      <c r="K78" s="74" t="e">
        <f t="shared" si="11"/>
        <v>#DIV/0!</v>
      </c>
      <c r="L78" s="70" t="e">
        <f t="shared" si="12"/>
        <v>#DIV/0!</v>
      </c>
      <c r="M78" s="70" t="e">
        <f t="shared" si="13"/>
        <v>#DIV/0!</v>
      </c>
    </row>
    <row r="79" spans="1:13" s="77" customFormat="1" ht="10.5" customHeight="1">
      <c r="A79" s="66"/>
      <c r="B79" s="69"/>
      <c r="C79" s="75"/>
      <c r="D79" s="76"/>
      <c r="E79" s="69"/>
      <c r="F79" s="69"/>
      <c r="G79" s="70" t="e">
        <f t="shared" si="7"/>
        <v>#DIV/0!</v>
      </c>
      <c r="H79" s="71">
        <f t="shared" si="8"/>
        <v>0</v>
      </c>
      <c r="I79" s="72" t="e">
        <f t="shared" si="9"/>
        <v>#DIV/0!</v>
      </c>
      <c r="J79" s="73">
        <f t="shared" si="10"/>
        <v>0</v>
      </c>
      <c r="K79" s="74" t="e">
        <f t="shared" si="11"/>
        <v>#DIV/0!</v>
      </c>
      <c r="L79" s="70" t="e">
        <f t="shared" si="12"/>
        <v>#DIV/0!</v>
      </c>
      <c r="M79" s="70" t="e">
        <f t="shared" si="13"/>
        <v>#DIV/0!</v>
      </c>
    </row>
    <row r="80" spans="1:13" s="77" customFormat="1" ht="10.5" customHeight="1">
      <c r="A80" s="66"/>
      <c r="B80" s="69"/>
      <c r="C80" s="75"/>
      <c r="D80" s="76"/>
      <c r="E80" s="69"/>
      <c r="F80" s="69"/>
      <c r="G80" s="70" t="e">
        <f t="shared" si="7"/>
        <v>#DIV/0!</v>
      </c>
      <c r="H80" s="71">
        <f t="shared" si="8"/>
        <v>0</v>
      </c>
      <c r="I80" s="72" t="e">
        <f t="shared" si="9"/>
        <v>#DIV/0!</v>
      </c>
      <c r="J80" s="73">
        <f t="shared" si="10"/>
        <v>0</v>
      </c>
      <c r="K80" s="74" t="e">
        <f t="shared" si="11"/>
        <v>#DIV/0!</v>
      </c>
      <c r="L80" s="70" t="e">
        <f t="shared" si="12"/>
        <v>#DIV/0!</v>
      </c>
      <c r="M80" s="70" t="e">
        <f t="shared" si="13"/>
        <v>#DIV/0!</v>
      </c>
    </row>
    <row r="81" spans="1:13" s="77" customFormat="1" ht="10.5" customHeight="1">
      <c r="A81" s="66"/>
      <c r="B81" s="69"/>
      <c r="C81" s="75"/>
      <c r="D81" s="76"/>
      <c r="E81" s="69"/>
      <c r="F81" s="69"/>
      <c r="G81" s="70" t="e">
        <f t="shared" si="7"/>
        <v>#DIV/0!</v>
      </c>
      <c r="H81" s="71">
        <f t="shared" si="8"/>
        <v>0</v>
      </c>
      <c r="I81" s="72" t="e">
        <f t="shared" si="9"/>
        <v>#DIV/0!</v>
      </c>
      <c r="J81" s="73">
        <f t="shared" si="10"/>
        <v>0</v>
      </c>
      <c r="K81" s="74" t="e">
        <f t="shared" si="11"/>
        <v>#DIV/0!</v>
      </c>
      <c r="L81" s="70" t="e">
        <f t="shared" si="12"/>
        <v>#DIV/0!</v>
      </c>
      <c r="M81" s="70" t="e">
        <f t="shared" si="13"/>
        <v>#DIV/0!</v>
      </c>
    </row>
    <row r="82" spans="1:13" s="77" customFormat="1" ht="10.5" customHeight="1">
      <c r="A82" s="66"/>
      <c r="B82" s="69"/>
      <c r="C82" s="75"/>
      <c r="D82" s="76"/>
      <c r="E82" s="69"/>
      <c r="F82" s="69"/>
      <c r="G82" s="70" t="e">
        <f t="shared" si="7"/>
        <v>#DIV/0!</v>
      </c>
      <c r="H82" s="71">
        <f t="shared" si="8"/>
        <v>0</v>
      </c>
      <c r="I82" s="72" t="e">
        <f t="shared" si="9"/>
        <v>#DIV/0!</v>
      </c>
      <c r="J82" s="73">
        <f t="shared" si="10"/>
        <v>0</v>
      </c>
      <c r="K82" s="74" t="e">
        <f t="shared" si="11"/>
        <v>#DIV/0!</v>
      </c>
      <c r="L82" s="70" t="e">
        <f t="shared" si="12"/>
        <v>#DIV/0!</v>
      </c>
      <c r="M82" s="70" t="e">
        <f t="shared" si="13"/>
        <v>#DIV/0!</v>
      </c>
    </row>
    <row r="83" spans="1:13" s="77" customFormat="1" ht="10.5" customHeight="1">
      <c r="A83" s="66"/>
      <c r="B83" s="69"/>
      <c r="C83" s="75"/>
      <c r="D83" s="76"/>
      <c r="E83" s="69"/>
      <c r="F83" s="69"/>
      <c r="G83" s="70" t="e">
        <f t="shared" si="7"/>
        <v>#DIV/0!</v>
      </c>
      <c r="H83" s="71">
        <f t="shared" si="8"/>
        <v>0</v>
      </c>
      <c r="I83" s="72" t="e">
        <f t="shared" si="9"/>
        <v>#DIV/0!</v>
      </c>
      <c r="J83" s="73">
        <f t="shared" si="10"/>
        <v>0</v>
      </c>
      <c r="K83" s="74" t="e">
        <f t="shared" si="11"/>
        <v>#DIV/0!</v>
      </c>
      <c r="L83" s="70" t="e">
        <f t="shared" si="12"/>
        <v>#DIV/0!</v>
      </c>
      <c r="M83" s="70" t="e">
        <f t="shared" si="13"/>
        <v>#DIV/0!</v>
      </c>
    </row>
    <row r="84" spans="1:13" s="77" customFormat="1" ht="10.5" customHeight="1">
      <c r="A84" s="66"/>
      <c r="B84" s="69"/>
      <c r="C84" s="75"/>
      <c r="D84" s="76"/>
      <c r="E84" s="69"/>
      <c r="F84" s="69"/>
      <c r="G84" s="70" t="e">
        <f t="shared" si="7"/>
        <v>#DIV/0!</v>
      </c>
      <c r="H84" s="71">
        <f t="shared" si="8"/>
        <v>0</v>
      </c>
      <c r="I84" s="72" t="e">
        <f t="shared" si="9"/>
        <v>#DIV/0!</v>
      </c>
      <c r="J84" s="73">
        <f t="shared" si="10"/>
        <v>0</v>
      </c>
      <c r="K84" s="74" t="e">
        <f t="shared" si="11"/>
        <v>#DIV/0!</v>
      </c>
      <c r="L84" s="70" t="e">
        <f t="shared" si="12"/>
        <v>#DIV/0!</v>
      </c>
      <c r="M84" s="70" t="e">
        <f t="shared" si="13"/>
        <v>#DIV/0!</v>
      </c>
    </row>
    <row r="85" spans="1:13" s="77" customFormat="1" ht="10.5" customHeight="1">
      <c r="A85" s="66"/>
      <c r="B85" s="69"/>
      <c r="C85" s="75"/>
      <c r="D85" s="76"/>
      <c r="E85" s="69"/>
      <c r="F85" s="69"/>
      <c r="G85" s="70" t="e">
        <f t="shared" si="7"/>
        <v>#DIV/0!</v>
      </c>
      <c r="H85" s="71">
        <f t="shared" si="8"/>
        <v>0</v>
      </c>
      <c r="I85" s="72" t="e">
        <f t="shared" si="9"/>
        <v>#DIV/0!</v>
      </c>
      <c r="J85" s="73">
        <f t="shared" si="10"/>
        <v>0</v>
      </c>
      <c r="K85" s="74" t="e">
        <f t="shared" si="11"/>
        <v>#DIV/0!</v>
      </c>
      <c r="L85" s="70" t="e">
        <f t="shared" si="12"/>
        <v>#DIV/0!</v>
      </c>
      <c r="M85" s="70" t="e">
        <f t="shared" si="13"/>
        <v>#DIV/0!</v>
      </c>
    </row>
    <row r="86" spans="1:13" s="77" customFormat="1" ht="10.5" customHeight="1">
      <c r="A86" s="66"/>
      <c r="B86" s="69"/>
      <c r="C86" s="75"/>
      <c r="D86" s="76"/>
      <c r="E86" s="69"/>
      <c r="F86" s="69"/>
      <c r="G86" s="70" t="e">
        <f t="shared" si="7"/>
        <v>#DIV/0!</v>
      </c>
      <c r="H86" s="71">
        <f t="shared" si="8"/>
        <v>0</v>
      </c>
      <c r="I86" s="72" t="e">
        <f t="shared" si="9"/>
        <v>#DIV/0!</v>
      </c>
      <c r="J86" s="73">
        <f t="shared" si="10"/>
        <v>0</v>
      </c>
      <c r="K86" s="74" t="e">
        <f t="shared" si="11"/>
        <v>#DIV/0!</v>
      </c>
      <c r="L86" s="70" t="e">
        <f t="shared" si="12"/>
        <v>#DIV/0!</v>
      </c>
      <c r="M86" s="70" t="e">
        <f t="shared" si="13"/>
        <v>#DIV/0!</v>
      </c>
    </row>
    <row r="87" spans="1:13" s="77" customFormat="1" ht="10.5" customHeight="1">
      <c r="A87" s="66"/>
      <c r="B87" s="69"/>
      <c r="C87" s="75"/>
      <c r="D87" s="76"/>
      <c r="E87" s="69"/>
      <c r="F87" s="69"/>
      <c r="G87" s="70" t="e">
        <f t="shared" si="7"/>
        <v>#DIV/0!</v>
      </c>
      <c r="H87" s="71">
        <f t="shared" si="8"/>
        <v>0</v>
      </c>
      <c r="I87" s="72" t="e">
        <f t="shared" si="9"/>
        <v>#DIV/0!</v>
      </c>
      <c r="J87" s="73">
        <f t="shared" si="10"/>
        <v>0</v>
      </c>
      <c r="K87" s="74" t="e">
        <f t="shared" si="11"/>
        <v>#DIV/0!</v>
      </c>
      <c r="L87" s="70" t="e">
        <f t="shared" si="12"/>
        <v>#DIV/0!</v>
      </c>
      <c r="M87" s="70" t="e">
        <f t="shared" si="13"/>
        <v>#DIV/0!</v>
      </c>
    </row>
    <row r="88" spans="1:13" s="77" customFormat="1" ht="10.5" customHeight="1">
      <c r="A88" s="66"/>
      <c r="B88" s="69"/>
      <c r="C88" s="75"/>
      <c r="D88" s="76"/>
      <c r="E88" s="69"/>
      <c r="F88" s="69"/>
      <c r="G88" s="70" t="e">
        <f t="shared" si="7"/>
        <v>#DIV/0!</v>
      </c>
      <c r="H88" s="71">
        <f t="shared" si="8"/>
        <v>0</v>
      </c>
      <c r="I88" s="72" t="e">
        <f t="shared" si="9"/>
        <v>#DIV/0!</v>
      </c>
      <c r="J88" s="73">
        <f t="shared" si="10"/>
        <v>0</v>
      </c>
      <c r="K88" s="74" t="e">
        <f t="shared" si="11"/>
        <v>#DIV/0!</v>
      </c>
      <c r="L88" s="70" t="e">
        <f t="shared" si="12"/>
        <v>#DIV/0!</v>
      </c>
      <c r="M88" s="70" t="e">
        <f t="shared" si="13"/>
        <v>#DIV/0!</v>
      </c>
    </row>
    <row r="89" spans="1:13" s="77" customFormat="1" ht="10.5" customHeight="1">
      <c r="A89" s="66"/>
      <c r="B89" s="69"/>
      <c r="C89" s="75"/>
      <c r="D89" s="76"/>
      <c r="E89" s="69"/>
      <c r="F89" s="69"/>
      <c r="G89" s="70" t="e">
        <f t="shared" si="7"/>
        <v>#DIV/0!</v>
      </c>
      <c r="H89" s="71">
        <f t="shared" si="8"/>
        <v>0</v>
      </c>
      <c r="I89" s="72" t="e">
        <f t="shared" si="9"/>
        <v>#DIV/0!</v>
      </c>
      <c r="J89" s="73">
        <f t="shared" si="10"/>
        <v>0</v>
      </c>
      <c r="K89" s="74" t="e">
        <f t="shared" si="11"/>
        <v>#DIV/0!</v>
      </c>
      <c r="L89" s="70" t="e">
        <f t="shared" si="12"/>
        <v>#DIV/0!</v>
      </c>
      <c r="M89" s="70" t="e">
        <f t="shared" si="13"/>
        <v>#DIV/0!</v>
      </c>
    </row>
    <row r="90" spans="1:13" s="77" customFormat="1" ht="10.5" customHeight="1">
      <c r="A90" s="66"/>
      <c r="B90" s="69"/>
      <c r="C90" s="75"/>
      <c r="D90" s="76"/>
      <c r="E90" s="69"/>
      <c r="F90" s="69"/>
      <c r="G90" s="70" t="e">
        <f t="shared" si="7"/>
        <v>#DIV/0!</v>
      </c>
      <c r="H90" s="71">
        <f t="shared" si="8"/>
        <v>0</v>
      </c>
      <c r="I90" s="72" t="e">
        <f t="shared" si="9"/>
        <v>#DIV/0!</v>
      </c>
      <c r="J90" s="73">
        <f t="shared" si="10"/>
        <v>0</v>
      </c>
      <c r="K90" s="74" t="e">
        <f t="shared" si="11"/>
        <v>#DIV/0!</v>
      </c>
      <c r="L90" s="70" t="e">
        <f t="shared" si="12"/>
        <v>#DIV/0!</v>
      </c>
      <c r="M90" s="70" t="e">
        <f t="shared" si="13"/>
        <v>#DIV/0!</v>
      </c>
    </row>
    <row r="91" spans="1:13" s="77" customFormat="1" ht="10.5" customHeight="1">
      <c r="A91" s="66"/>
      <c r="B91" s="69"/>
      <c r="C91" s="75"/>
      <c r="D91" s="76"/>
      <c r="E91" s="69"/>
      <c r="F91" s="69"/>
      <c r="G91" s="70" t="e">
        <f t="shared" si="7"/>
        <v>#DIV/0!</v>
      </c>
      <c r="H91" s="71">
        <f t="shared" si="8"/>
        <v>0</v>
      </c>
      <c r="I91" s="72" t="e">
        <f t="shared" si="9"/>
        <v>#DIV/0!</v>
      </c>
      <c r="J91" s="73">
        <f t="shared" si="10"/>
        <v>0</v>
      </c>
      <c r="K91" s="74" t="e">
        <f t="shared" si="11"/>
        <v>#DIV/0!</v>
      </c>
      <c r="L91" s="70" t="e">
        <f t="shared" si="12"/>
        <v>#DIV/0!</v>
      </c>
      <c r="M91" s="70" t="e">
        <f t="shared" si="13"/>
        <v>#DIV/0!</v>
      </c>
    </row>
    <row r="92" spans="1:13" s="77" customFormat="1" ht="10.5" customHeight="1">
      <c r="A92" s="66"/>
      <c r="B92" s="69"/>
      <c r="C92" s="75"/>
      <c r="D92" s="76"/>
      <c r="E92" s="69"/>
      <c r="F92" s="69"/>
      <c r="G92" s="70" t="e">
        <f t="shared" si="7"/>
        <v>#DIV/0!</v>
      </c>
      <c r="H92" s="71">
        <f t="shared" si="8"/>
        <v>0</v>
      </c>
      <c r="I92" s="72" t="e">
        <f t="shared" si="9"/>
        <v>#DIV/0!</v>
      </c>
      <c r="J92" s="73">
        <f t="shared" si="10"/>
        <v>0</v>
      </c>
      <c r="K92" s="74" t="e">
        <f t="shared" si="11"/>
        <v>#DIV/0!</v>
      </c>
      <c r="L92" s="70" t="e">
        <f t="shared" si="12"/>
        <v>#DIV/0!</v>
      </c>
      <c r="M92" s="70" t="e">
        <f t="shared" si="13"/>
        <v>#DIV/0!</v>
      </c>
    </row>
    <row r="93" spans="1:13" s="77" customFormat="1" ht="10.5" customHeight="1">
      <c r="A93" s="66"/>
      <c r="B93" s="69"/>
      <c r="C93" s="75"/>
      <c r="D93" s="76"/>
      <c r="E93" s="69"/>
      <c r="F93" s="69"/>
      <c r="G93" s="70" t="e">
        <f t="shared" si="7"/>
        <v>#DIV/0!</v>
      </c>
      <c r="H93" s="71">
        <f t="shared" si="8"/>
        <v>0</v>
      </c>
      <c r="I93" s="72" t="e">
        <f t="shared" si="9"/>
        <v>#DIV/0!</v>
      </c>
      <c r="J93" s="73">
        <f t="shared" si="10"/>
        <v>0</v>
      </c>
      <c r="K93" s="74" t="e">
        <f t="shared" si="11"/>
        <v>#DIV/0!</v>
      </c>
      <c r="L93" s="70" t="e">
        <f t="shared" si="12"/>
        <v>#DIV/0!</v>
      </c>
      <c r="M93" s="70" t="e">
        <f t="shared" si="13"/>
        <v>#DIV/0!</v>
      </c>
    </row>
    <row r="94" spans="1:13" s="77" customFormat="1" ht="10.5" customHeight="1">
      <c r="A94" s="66"/>
      <c r="B94" s="69"/>
      <c r="C94" s="75"/>
      <c r="D94" s="76"/>
      <c r="E94" s="69"/>
      <c r="F94" s="69"/>
      <c r="G94" s="70" t="e">
        <f t="shared" si="7"/>
        <v>#DIV/0!</v>
      </c>
      <c r="H94" s="71">
        <f t="shared" si="8"/>
        <v>0</v>
      </c>
      <c r="I94" s="72" t="e">
        <f t="shared" si="9"/>
        <v>#DIV/0!</v>
      </c>
      <c r="J94" s="73">
        <f t="shared" si="10"/>
        <v>0</v>
      </c>
      <c r="K94" s="74" t="e">
        <f t="shared" si="11"/>
        <v>#DIV/0!</v>
      </c>
      <c r="L94" s="70" t="e">
        <f t="shared" si="12"/>
        <v>#DIV/0!</v>
      </c>
      <c r="M94" s="70" t="e">
        <f t="shared" si="13"/>
        <v>#DIV/0!</v>
      </c>
    </row>
    <row r="95" spans="1:13" s="77" customFormat="1" ht="10.5" customHeight="1">
      <c r="A95" s="66"/>
      <c r="B95" s="69"/>
      <c r="C95" s="75"/>
      <c r="D95" s="76"/>
      <c r="E95" s="69"/>
      <c r="F95" s="69"/>
      <c r="G95" s="70" t="e">
        <f t="shared" si="7"/>
        <v>#DIV/0!</v>
      </c>
      <c r="H95" s="71">
        <f t="shared" si="8"/>
        <v>0</v>
      </c>
      <c r="I95" s="72" t="e">
        <f t="shared" si="9"/>
        <v>#DIV/0!</v>
      </c>
      <c r="J95" s="73">
        <f t="shared" si="10"/>
        <v>0</v>
      </c>
      <c r="K95" s="74" t="e">
        <f t="shared" si="11"/>
        <v>#DIV/0!</v>
      </c>
      <c r="L95" s="70" t="e">
        <f t="shared" si="12"/>
        <v>#DIV/0!</v>
      </c>
      <c r="M95" s="70" t="e">
        <f t="shared" si="13"/>
        <v>#DIV/0!</v>
      </c>
    </row>
    <row r="96" spans="1:13" s="77" customFormat="1" ht="10.5" customHeight="1">
      <c r="A96" s="66"/>
      <c r="B96" s="69"/>
      <c r="C96" s="75"/>
      <c r="D96" s="76"/>
      <c r="E96" s="69"/>
      <c r="F96" s="69"/>
      <c r="G96" s="70" t="e">
        <f t="shared" si="7"/>
        <v>#DIV/0!</v>
      </c>
      <c r="H96" s="71">
        <f t="shared" si="8"/>
        <v>0</v>
      </c>
      <c r="I96" s="72" t="e">
        <f t="shared" si="9"/>
        <v>#DIV/0!</v>
      </c>
      <c r="J96" s="73">
        <f t="shared" si="10"/>
        <v>0</v>
      </c>
      <c r="K96" s="74" t="e">
        <f t="shared" si="11"/>
        <v>#DIV/0!</v>
      </c>
      <c r="L96" s="70" t="e">
        <f t="shared" si="12"/>
        <v>#DIV/0!</v>
      </c>
      <c r="M96" s="70" t="e">
        <f t="shared" si="13"/>
        <v>#DIV/0!</v>
      </c>
    </row>
    <row r="97" spans="1:13" s="77" customFormat="1" ht="10.5" customHeight="1">
      <c r="A97" s="66"/>
      <c r="B97" s="69"/>
      <c r="C97" s="75"/>
      <c r="D97" s="76"/>
      <c r="E97" s="69"/>
      <c r="F97" s="69"/>
      <c r="G97" s="70" t="e">
        <f t="shared" si="7"/>
        <v>#DIV/0!</v>
      </c>
      <c r="H97" s="71">
        <f t="shared" si="8"/>
        <v>0</v>
      </c>
      <c r="I97" s="72" t="e">
        <f t="shared" si="9"/>
        <v>#DIV/0!</v>
      </c>
      <c r="J97" s="73">
        <f t="shared" si="10"/>
        <v>0</v>
      </c>
      <c r="K97" s="74" t="e">
        <f t="shared" si="11"/>
        <v>#DIV/0!</v>
      </c>
      <c r="L97" s="70" t="e">
        <f t="shared" si="12"/>
        <v>#DIV/0!</v>
      </c>
      <c r="M97" s="70" t="e">
        <f t="shared" si="13"/>
        <v>#DIV/0!</v>
      </c>
    </row>
    <row r="98" spans="1:13" s="77" customFormat="1" ht="10.5" customHeight="1">
      <c r="A98" s="66"/>
      <c r="B98" s="69"/>
      <c r="C98" s="75"/>
      <c r="D98" s="76"/>
      <c r="E98" s="69"/>
      <c r="F98" s="69"/>
      <c r="G98" s="70" t="e">
        <f t="shared" si="7"/>
        <v>#DIV/0!</v>
      </c>
      <c r="H98" s="71">
        <f t="shared" si="8"/>
        <v>0</v>
      </c>
      <c r="I98" s="72" t="e">
        <f t="shared" si="9"/>
        <v>#DIV/0!</v>
      </c>
      <c r="J98" s="73">
        <f t="shared" si="10"/>
        <v>0</v>
      </c>
      <c r="K98" s="74" t="e">
        <f t="shared" si="11"/>
        <v>#DIV/0!</v>
      </c>
      <c r="L98" s="70" t="e">
        <f t="shared" si="12"/>
        <v>#DIV/0!</v>
      </c>
      <c r="M98" s="70" t="e">
        <f t="shared" si="13"/>
        <v>#DIV/0!</v>
      </c>
    </row>
    <row r="99" spans="1:13" s="77" customFormat="1" ht="10.5" customHeight="1">
      <c r="A99" s="66"/>
      <c r="B99" s="69"/>
      <c r="C99" s="75"/>
      <c r="D99" s="76"/>
      <c r="E99" s="69"/>
      <c r="F99" s="69"/>
      <c r="G99" s="70" t="e">
        <f t="shared" si="7"/>
        <v>#DIV/0!</v>
      </c>
      <c r="H99" s="71">
        <f t="shared" si="8"/>
        <v>0</v>
      </c>
      <c r="I99" s="72" t="e">
        <f t="shared" si="9"/>
        <v>#DIV/0!</v>
      </c>
      <c r="J99" s="73">
        <f t="shared" si="10"/>
        <v>0</v>
      </c>
      <c r="K99" s="74" t="e">
        <f t="shared" si="11"/>
        <v>#DIV/0!</v>
      </c>
      <c r="L99" s="70" t="e">
        <f t="shared" si="12"/>
        <v>#DIV/0!</v>
      </c>
      <c r="M99" s="70" t="e">
        <f t="shared" si="13"/>
        <v>#DIV/0!</v>
      </c>
    </row>
    <row r="100" spans="1:13" s="77" customFormat="1" ht="10.5" customHeight="1">
      <c r="A100" s="66"/>
      <c r="B100" s="69"/>
      <c r="C100" s="75"/>
      <c r="D100" s="76"/>
      <c r="E100" s="69"/>
      <c r="F100" s="69"/>
      <c r="G100" s="70" t="e">
        <f t="shared" si="7"/>
        <v>#DIV/0!</v>
      </c>
      <c r="H100" s="71">
        <f t="shared" si="8"/>
        <v>0</v>
      </c>
      <c r="I100" s="72" t="e">
        <f t="shared" si="9"/>
        <v>#DIV/0!</v>
      </c>
      <c r="J100" s="73">
        <f t="shared" si="10"/>
        <v>0</v>
      </c>
      <c r="K100" s="74" t="e">
        <f t="shared" si="11"/>
        <v>#DIV/0!</v>
      </c>
      <c r="L100" s="70" t="e">
        <f t="shared" si="12"/>
        <v>#DIV/0!</v>
      </c>
      <c r="M100" s="70" t="e">
        <f t="shared" si="13"/>
        <v>#DIV/0!</v>
      </c>
    </row>
    <row r="101" spans="1:13" s="77" customFormat="1" ht="10.5" customHeight="1">
      <c r="A101" s="66"/>
      <c r="B101" s="69"/>
      <c r="C101" s="75"/>
      <c r="D101" s="76"/>
      <c r="E101" s="69"/>
      <c r="F101" s="69"/>
      <c r="G101" s="70" t="e">
        <f t="shared" si="7"/>
        <v>#DIV/0!</v>
      </c>
      <c r="H101" s="71">
        <f t="shared" si="8"/>
        <v>0</v>
      </c>
      <c r="I101" s="72" t="e">
        <f t="shared" si="9"/>
        <v>#DIV/0!</v>
      </c>
      <c r="J101" s="73">
        <f t="shared" si="10"/>
        <v>0</v>
      </c>
      <c r="K101" s="74" t="e">
        <f t="shared" si="11"/>
        <v>#DIV/0!</v>
      </c>
      <c r="L101" s="70" t="e">
        <f t="shared" si="12"/>
        <v>#DIV/0!</v>
      </c>
      <c r="M101" s="70" t="e">
        <f t="shared" si="13"/>
        <v>#DIV/0!</v>
      </c>
    </row>
    <row r="102" spans="1:13" s="77" customFormat="1" ht="10.5" customHeight="1">
      <c r="A102" s="66"/>
      <c r="B102" s="69"/>
      <c r="C102" s="75"/>
      <c r="D102" s="76"/>
      <c r="E102" s="69"/>
      <c r="F102" s="69"/>
      <c r="G102" s="70" t="e">
        <f t="shared" si="7"/>
        <v>#DIV/0!</v>
      </c>
      <c r="H102" s="71">
        <f t="shared" si="8"/>
        <v>0</v>
      </c>
      <c r="I102" s="72" t="e">
        <f t="shared" si="9"/>
        <v>#DIV/0!</v>
      </c>
      <c r="J102" s="73">
        <f t="shared" si="10"/>
        <v>0</v>
      </c>
      <c r="K102" s="74" t="e">
        <f t="shared" si="11"/>
        <v>#DIV/0!</v>
      </c>
      <c r="L102" s="70" t="e">
        <f t="shared" si="12"/>
        <v>#DIV/0!</v>
      </c>
      <c r="M102" s="70" t="e">
        <f t="shared" si="13"/>
        <v>#DIV/0!</v>
      </c>
    </row>
    <row r="103" spans="1:13" s="77" customFormat="1" ht="10.5" customHeight="1">
      <c r="A103" s="66"/>
      <c r="B103" s="69"/>
      <c r="C103" s="75"/>
      <c r="D103" s="76"/>
      <c r="E103" s="69"/>
      <c r="F103" s="69"/>
      <c r="G103" s="70" t="e">
        <f t="shared" si="7"/>
        <v>#DIV/0!</v>
      </c>
      <c r="H103" s="71">
        <f t="shared" si="8"/>
        <v>0</v>
      </c>
      <c r="I103" s="72" t="e">
        <f t="shared" si="9"/>
        <v>#DIV/0!</v>
      </c>
      <c r="J103" s="73">
        <f t="shared" si="10"/>
        <v>0</v>
      </c>
      <c r="K103" s="74" t="e">
        <f t="shared" si="11"/>
        <v>#DIV/0!</v>
      </c>
      <c r="L103" s="70" t="e">
        <f t="shared" si="12"/>
        <v>#DIV/0!</v>
      </c>
      <c r="M103" s="70" t="e">
        <f t="shared" si="13"/>
        <v>#DIV/0!</v>
      </c>
    </row>
    <row r="104" spans="1:13" s="77" customFormat="1" ht="10.5" customHeight="1">
      <c r="A104" s="66"/>
      <c r="B104" s="69"/>
      <c r="C104" s="75"/>
      <c r="D104" s="76"/>
      <c r="E104" s="69"/>
      <c r="F104" s="69"/>
      <c r="G104" s="70" t="e">
        <f t="shared" si="7"/>
        <v>#DIV/0!</v>
      </c>
      <c r="H104" s="71">
        <f t="shared" si="8"/>
        <v>0</v>
      </c>
      <c r="I104" s="72" t="e">
        <f t="shared" si="9"/>
        <v>#DIV/0!</v>
      </c>
      <c r="J104" s="73">
        <f t="shared" si="10"/>
        <v>0</v>
      </c>
      <c r="K104" s="74" t="e">
        <f t="shared" si="11"/>
        <v>#DIV/0!</v>
      </c>
      <c r="L104" s="70" t="e">
        <f t="shared" si="12"/>
        <v>#DIV/0!</v>
      </c>
      <c r="M104" s="70" t="e">
        <f t="shared" si="13"/>
        <v>#DIV/0!</v>
      </c>
    </row>
    <row r="105" spans="1:13" s="77" customFormat="1" ht="10.5" customHeight="1">
      <c r="A105" s="66"/>
      <c r="B105" s="69"/>
      <c r="C105" s="75"/>
      <c r="D105" s="76"/>
      <c r="E105" s="69"/>
      <c r="F105" s="69"/>
      <c r="G105" s="70" t="e">
        <f t="shared" si="7"/>
        <v>#DIV/0!</v>
      </c>
      <c r="H105" s="71">
        <f t="shared" si="8"/>
        <v>0</v>
      </c>
      <c r="I105" s="72" t="e">
        <f t="shared" si="9"/>
        <v>#DIV/0!</v>
      </c>
      <c r="J105" s="73">
        <f t="shared" si="10"/>
        <v>0</v>
      </c>
      <c r="K105" s="74" t="e">
        <f t="shared" si="11"/>
        <v>#DIV/0!</v>
      </c>
      <c r="L105" s="70" t="e">
        <f t="shared" si="12"/>
        <v>#DIV/0!</v>
      </c>
      <c r="M105" s="70" t="e">
        <f t="shared" si="13"/>
        <v>#DIV/0!</v>
      </c>
    </row>
    <row r="106" spans="1:13" s="77" customFormat="1" ht="10.5" customHeight="1">
      <c r="A106" s="66"/>
      <c r="B106" s="69"/>
      <c r="C106" s="75"/>
      <c r="D106" s="76"/>
      <c r="E106" s="69"/>
      <c r="F106" s="69"/>
      <c r="G106" s="70" t="e">
        <f t="shared" si="7"/>
        <v>#DIV/0!</v>
      </c>
      <c r="H106" s="71">
        <f t="shared" si="8"/>
        <v>0</v>
      </c>
      <c r="I106" s="72" t="e">
        <f t="shared" si="9"/>
        <v>#DIV/0!</v>
      </c>
      <c r="J106" s="73">
        <f t="shared" si="10"/>
        <v>0</v>
      </c>
      <c r="K106" s="74" t="e">
        <f t="shared" si="11"/>
        <v>#DIV/0!</v>
      </c>
      <c r="L106" s="70" t="e">
        <f t="shared" si="12"/>
        <v>#DIV/0!</v>
      </c>
      <c r="M106" s="70" t="e">
        <f t="shared" si="13"/>
        <v>#DIV/0!</v>
      </c>
    </row>
    <row r="107" spans="1:13" s="77" customFormat="1" ht="10.5" customHeight="1">
      <c r="A107" s="66"/>
      <c r="B107" s="69"/>
      <c r="C107" s="75"/>
      <c r="D107" s="76"/>
      <c r="E107" s="69"/>
      <c r="F107" s="69"/>
      <c r="G107" s="70" t="e">
        <f t="shared" si="7"/>
        <v>#DIV/0!</v>
      </c>
      <c r="H107" s="71">
        <f t="shared" si="8"/>
        <v>0</v>
      </c>
      <c r="I107" s="72" t="e">
        <f t="shared" si="9"/>
        <v>#DIV/0!</v>
      </c>
      <c r="J107" s="73">
        <f t="shared" si="10"/>
        <v>0</v>
      </c>
      <c r="K107" s="74" t="e">
        <f t="shared" si="11"/>
        <v>#DIV/0!</v>
      </c>
      <c r="L107" s="70" t="e">
        <f t="shared" si="12"/>
        <v>#DIV/0!</v>
      </c>
      <c r="M107" s="70" t="e">
        <f t="shared" si="13"/>
        <v>#DIV/0!</v>
      </c>
    </row>
    <row r="108" spans="1:13" s="77" customFormat="1" ht="10.5" customHeight="1">
      <c r="A108" s="66"/>
      <c r="B108" s="69"/>
      <c r="C108" s="75"/>
      <c r="D108" s="76"/>
      <c r="E108" s="69"/>
      <c r="F108" s="69"/>
      <c r="G108" s="70" t="e">
        <f t="shared" si="7"/>
        <v>#DIV/0!</v>
      </c>
      <c r="H108" s="71">
        <f t="shared" si="8"/>
        <v>0</v>
      </c>
      <c r="I108" s="72" t="e">
        <f t="shared" si="9"/>
        <v>#DIV/0!</v>
      </c>
      <c r="J108" s="73">
        <f t="shared" si="10"/>
        <v>0</v>
      </c>
      <c r="K108" s="74" t="e">
        <f t="shared" si="11"/>
        <v>#DIV/0!</v>
      </c>
      <c r="L108" s="70" t="e">
        <f t="shared" si="12"/>
        <v>#DIV/0!</v>
      </c>
      <c r="M108" s="70" t="e">
        <f t="shared" si="13"/>
        <v>#DIV/0!</v>
      </c>
    </row>
    <row r="109" spans="1:13" s="77" customFormat="1" ht="10.5" customHeight="1">
      <c r="A109" s="66"/>
      <c r="B109" s="69"/>
      <c r="C109" s="75"/>
      <c r="D109" s="76"/>
      <c r="E109" s="69"/>
      <c r="F109" s="69"/>
      <c r="G109" s="70" t="e">
        <f t="shared" si="7"/>
        <v>#DIV/0!</v>
      </c>
      <c r="H109" s="71">
        <f t="shared" si="8"/>
        <v>0</v>
      </c>
      <c r="I109" s="72" t="e">
        <f t="shared" si="9"/>
        <v>#DIV/0!</v>
      </c>
      <c r="J109" s="73">
        <f t="shared" si="10"/>
        <v>0</v>
      </c>
      <c r="K109" s="74" t="e">
        <f t="shared" si="11"/>
        <v>#DIV/0!</v>
      </c>
      <c r="L109" s="70" t="e">
        <f t="shared" si="12"/>
        <v>#DIV/0!</v>
      </c>
      <c r="M109" s="70" t="e">
        <f t="shared" si="13"/>
        <v>#DIV/0!</v>
      </c>
    </row>
    <row r="110" spans="1:13" s="77" customFormat="1" ht="10.5" customHeight="1">
      <c r="A110" s="66"/>
      <c r="B110" s="69"/>
      <c r="C110" s="75"/>
      <c r="D110" s="76"/>
      <c r="E110" s="69"/>
      <c r="F110" s="69"/>
      <c r="G110" s="70" t="e">
        <f t="shared" si="7"/>
        <v>#DIV/0!</v>
      </c>
      <c r="H110" s="71">
        <f t="shared" si="8"/>
        <v>0</v>
      </c>
      <c r="I110" s="72" t="e">
        <f t="shared" si="9"/>
        <v>#DIV/0!</v>
      </c>
      <c r="J110" s="73">
        <f t="shared" si="10"/>
        <v>0</v>
      </c>
      <c r="K110" s="74" t="e">
        <f t="shared" si="11"/>
        <v>#DIV/0!</v>
      </c>
      <c r="L110" s="70" t="e">
        <f t="shared" si="12"/>
        <v>#DIV/0!</v>
      </c>
      <c r="M110" s="70" t="e">
        <f t="shared" si="13"/>
        <v>#DIV/0!</v>
      </c>
    </row>
    <row r="111" spans="1:13" s="77" customFormat="1" ht="10.5" customHeight="1">
      <c r="A111" s="66"/>
      <c r="B111" s="69"/>
      <c r="C111" s="75"/>
      <c r="D111" s="76"/>
      <c r="E111" s="69"/>
      <c r="F111" s="69"/>
      <c r="G111" s="70" t="e">
        <f t="shared" si="7"/>
        <v>#DIV/0!</v>
      </c>
      <c r="H111" s="71">
        <f t="shared" si="8"/>
        <v>0</v>
      </c>
      <c r="I111" s="72" t="e">
        <f t="shared" si="9"/>
        <v>#DIV/0!</v>
      </c>
      <c r="J111" s="73">
        <f t="shared" si="10"/>
        <v>0</v>
      </c>
      <c r="K111" s="74" t="e">
        <f t="shared" si="11"/>
        <v>#DIV/0!</v>
      </c>
      <c r="L111" s="70" t="e">
        <f t="shared" si="12"/>
        <v>#DIV/0!</v>
      </c>
      <c r="M111" s="70" t="e">
        <f t="shared" si="13"/>
        <v>#DIV/0!</v>
      </c>
    </row>
    <row r="112" spans="1:13" s="77" customFormat="1" ht="10.5" customHeight="1">
      <c r="A112" s="66"/>
      <c r="B112" s="69"/>
      <c r="C112" s="75"/>
      <c r="D112" s="76"/>
      <c r="E112" s="69"/>
      <c r="F112" s="69"/>
      <c r="G112" s="70" t="e">
        <f t="shared" si="7"/>
        <v>#DIV/0!</v>
      </c>
      <c r="H112" s="71">
        <f t="shared" si="8"/>
        <v>0</v>
      </c>
      <c r="I112" s="72" t="e">
        <f t="shared" si="9"/>
        <v>#DIV/0!</v>
      </c>
      <c r="J112" s="73">
        <f t="shared" si="10"/>
        <v>0</v>
      </c>
      <c r="K112" s="74" t="e">
        <f t="shared" si="11"/>
        <v>#DIV/0!</v>
      </c>
      <c r="L112" s="70" t="e">
        <f t="shared" si="12"/>
        <v>#DIV/0!</v>
      </c>
      <c r="M112" s="70" t="e">
        <f t="shared" si="13"/>
        <v>#DIV/0!</v>
      </c>
    </row>
    <row r="113" spans="1:13" s="77" customFormat="1" ht="10.5" customHeight="1">
      <c r="A113" s="66"/>
      <c r="B113" s="69"/>
      <c r="C113" s="75"/>
      <c r="D113" s="76"/>
      <c r="E113" s="69"/>
      <c r="F113" s="69"/>
      <c r="G113" s="70" t="e">
        <f t="shared" si="7"/>
        <v>#DIV/0!</v>
      </c>
      <c r="H113" s="71">
        <f t="shared" si="8"/>
        <v>0</v>
      </c>
      <c r="I113" s="72" t="e">
        <f t="shared" si="9"/>
        <v>#DIV/0!</v>
      </c>
      <c r="J113" s="73">
        <f t="shared" si="10"/>
        <v>0</v>
      </c>
      <c r="K113" s="74" t="e">
        <f t="shared" si="11"/>
        <v>#DIV/0!</v>
      </c>
      <c r="L113" s="70" t="e">
        <f t="shared" si="12"/>
        <v>#DIV/0!</v>
      </c>
      <c r="M113" s="70" t="e">
        <f t="shared" si="13"/>
        <v>#DIV/0!</v>
      </c>
    </row>
    <row r="114" spans="1:13" s="77" customFormat="1" ht="10.5" customHeight="1">
      <c r="A114" s="66"/>
      <c r="B114" s="69"/>
      <c r="C114" s="75"/>
      <c r="D114" s="76"/>
      <c r="E114" s="69"/>
      <c r="F114" s="69"/>
      <c r="G114" s="70" t="e">
        <f t="shared" si="7"/>
        <v>#DIV/0!</v>
      </c>
      <c r="H114" s="71">
        <f t="shared" si="8"/>
        <v>0</v>
      </c>
      <c r="I114" s="72" t="e">
        <f t="shared" si="9"/>
        <v>#DIV/0!</v>
      </c>
      <c r="J114" s="73">
        <f t="shared" si="10"/>
        <v>0</v>
      </c>
      <c r="K114" s="74" t="e">
        <f t="shared" si="11"/>
        <v>#DIV/0!</v>
      </c>
      <c r="L114" s="70" t="e">
        <f t="shared" si="12"/>
        <v>#DIV/0!</v>
      </c>
      <c r="M114" s="70" t="e">
        <f t="shared" si="13"/>
        <v>#DIV/0!</v>
      </c>
    </row>
    <row r="115" spans="1:13" s="77" customFormat="1" ht="10.5" customHeight="1">
      <c r="A115" s="66"/>
      <c r="B115" s="69"/>
      <c r="C115" s="75"/>
      <c r="D115" s="76"/>
      <c r="E115" s="69"/>
      <c r="F115" s="69"/>
      <c r="G115" s="70" t="e">
        <f t="shared" si="7"/>
        <v>#DIV/0!</v>
      </c>
      <c r="H115" s="71">
        <f t="shared" si="8"/>
        <v>0</v>
      </c>
      <c r="I115" s="72" t="e">
        <f t="shared" si="9"/>
        <v>#DIV/0!</v>
      </c>
      <c r="J115" s="73">
        <f t="shared" si="10"/>
        <v>0</v>
      </c>
      <c r="K115" s="74" t="e">
        <f t="shared" si="11"/>
        <v>#DIV/0!</v>
      </c>
      <c r="L115" s="70" t="e">
        <f t="shared" si="12"/>
        <v>#DIV/0!</v>
      </c>
      <c r="M115" s="70" t="e">
        <f t="shared" si="13"/>
        <v>#DIV/0!</v>
      </c>
    </row>
    <row r="116" spans="1:13" s="77" customFormat="1" ht="10.5" customHeight="1">
      <c r="A116" s="66"/>
      <c r="B116" s="69"/>
      <c r="C116" s="75"/>
      <c r="D116" s="76"/>
      <c r="E116" s="69"/>
      <c r="F116" s="69"/>
      <c r="G116" s="70" t="e">
        <f t="shared" si="7"/>
        <v>#DIV/0!</v>
      </c>
      <c r="H116" s="71">
        <f t="shared" si="8"/>
        <v>0</v>
      </c>
      <c r="I116" s="72" t="e">
        <f t="shared" si="9"/>
        <v>#DIV/0!</v>
      </c>
      <c r="J116" s="73">
        <f t="shared" si="10"/>
        <v>0</v>
      </c>
      <c r="K116" s="74" t="e">
        <f t="shared" si="11"/>
        <v>#DIV/0!</v>
      </c>
      <c r="L116" s="70" t="e">
        <f t="shared" si="12"/>
        <v>#DIV/0!</v>
      </c>
      <c r="M116" s="70" t="e">
        <f t="shared" si="13"/>
        <v>#DIV/0!</v>
      </c>
    </row>
    <row r="117" spans="1:13" s="77" customFormat="1" ht="10.5" customHeight="1">
      <c r="A117" s="66"/>
      <c r="B117" s="69"/>
      <c r="C117" s="75"/>
      <c r="D117" s="76"/>
      <c r="E117" s="69"/>
      <c r="F117" s="69"/>
      <c r="G117" s="70" t="e">
        <f t="shared" si="7"/>
        <v>#DIV/0!</v>
      </c>
      <c r="H117" s="71">
        <f t="shared" si="8"/>
        <v>0</v>
      </c>
      <c r="I117" s="72" t="e">
        <f t="shared" si="9"/>
        <v>#DIV/0!</v>
      </c>
      <c r="J117" s="73">
        <f t="shared" si="10"/>
        <v>0</v>
      </c>
      <c r="K117" s="74" t="e">
        <f t="shared" si="11"/>
        <v>#DIV/0!</v>
      </c>
      <c r="L117" s="70" t="e">
        <f t="shared" si="12"/>
        <v>#DIV/0!</v>
      </c>
      <c r="M117" s="70" t="e">
        <f t="shared" si="13"/>
        <v>#DIV/0!</v>
      </c>
    </row>
    <row r="118" spans="1:13" s="77" customFormat="1" ht="10.5" customHeight="1">
      <c r="A118" s="66"/>
      <c r="B118" s="69"/>
      <c r="C118" s="75"/>
      <c r="D118" s="76"/>
      <c r="E118" s="69"/>
      <c r="F118" s="69"/>
      <c r="G118" s="70" t="e">
        <f t="shared" si="7"/>
        <v>#DIV/0!</v>
      </c>
      <c r="H118" s="71">
        <f t="shared" si="8"/>
        <v>0</v>
      </c>
      <c r="I118" s="72" t="e">
        <f t="shared" si="9"/>
        <v>#DIV/0!</v>
      </c>
      <c r="J118" s="73">
        <f t="shared" si="10"/>
        <v>0</v>
      </c>
      <c r="K118" s="74" t="e">
        <f t="shared" si="11"/>
        <v>#DIV/0!</v>
      </c>
      <c r="L118" s="70" t="e">
        <f t="shared" si="12"/>
        <v>#DIV/0!</v>
      </c>
      <c r="M118" s="70" t="e">
        <f t="shared" si="13"/>
        <v>#DIV/0!</v>
      </c>
    </row>
    <row r="119" spans="1:13" s="77" customFormat="1" ht="10.5" customHeight="1">
      <c r="A119" s="66"/>
      <c r="B119" s="69"/>
      <c r="C119" s="75"/>
      <c r="D119" s="76"/>
      <c r="E119" s="69"/>
      <c r="F119" s="69"/>
      <c r="G119" s="70" t="e">
        <f t="shared" si="7"/>
        <v>#DIV/0!</v>
      </c>
      <c r="H119" s="71">
        <f t="shared" si="8"/>
        <v>0</v>
      </c>
      <c r="I119" s="72" t="e">
        <f t="shared" si="9"/>
        <v>#DIV/0!</v>
      </c>
      <c r="J119" s="73">
        <f t="shared" si="10"/>
        <v>0</v>
      </c>
      <c r="K119" s="74" t="e">
        <f t="shared" si="11"/>
        <v>#DIV/0!</v>
      </c>
      <c r="L119" s="70" t="e">
        <f t="shared" si="12"/>
        <v>#DIV/0!</v>
      </c>
      <c r="M119" s="70" t="e">
        <f t="shared" si="13"/>
        <v>#DIV/0!</v>
      </c>
    </row>
    <row r="120" spans="1:13" s="77" customFormat="1" ht="10.5" customHeight="1">
      <c r="A120" s="66"/>
      <c r="B120" s="69"/>
      <c r="C120" s="75"/>
      <c r="D120" s="76"/>
      <c r="E120" s="69"/>
      <c r="F120" s="69"/>
      <c r="G120" s="70" t="e">
        <f t="shared" si="7"/>
        <v>#DIV/0!</v>
      </c>
      <c r="H120" s="71">
        <f t="shared" si="8"/>
        <v>0</v>
      </c>
      <c r="I120" s="72" t="e">
        <f t="shared" si="9"/>
        <v>#DIV/0!</v>
      </c>
      <c r="J120" s="73">
        <f t="shared" si="10"/>
        <v>0</v>
      </c>
      <c r="K120" s="74" t="e">
        <f t="shared" si="11"/>
        <v>#DIV/0!</v>
      </c>
      <c r="L120" s="70" t="e">
        <f t="shared" si="12"/>
        <v>#DIV/0!</v>
      </c>
      <c r="M120" s="70" t="e">
        <f t="shared" si="13"/>
        <v>#DIV/0!</v>
      </c>
    </row>
    <row r="121" spans="1:13" s="77" customFormat="1" ht="10.5" customHeight="1">
      <c r="A121" s="66"/>
      <c r="B121" s="69"/>
      <c r="C121" s="75"/>
      <c r="D121" s="76"/>
      <c r="E121" s="69"/>
      <c r="F121" s="69"/>
      <c r="G121" s="70" t="e">
        <f t="shared" si="7"/>
        <v>#DIV/0!</v>
      </c>
      <c r="H121" s="71">
        <f t="shared" si="8"/>
        <v>0</v>
      </c>
      <c r="I121" s="72" t="e">
        <f t="shared" si="9"/>
        <v>#DIV/0!</v>
      </c>
      <c r="J121" s="73">
        <f t="shared" si="10"/>
        <v>0</v>
      </c>
      <c r="K121" s="74" t="e">
        <f t="shared" si="11"/>
        <v>#DIV/0!</v>
      </c>
      <c r="L121" s="70" t="e">
        <f t="shared" si="12"/>
        <v>#DIV/0!</v>
      </c>
      <c r="M121" s="70" t="e">
        <f t="shared" si="13"/>
        <v>#DIV/0!</v>
      </c>
    </row>
    <row r="122" spans="1:13" s="77" customFormat="1" ht="10.5" customHeight="1">
      <c r="A122" s="66"/>
      <c r="B122" s="69"/>
      <c r="C122" s="75"/>
      <c r="D122" s="76"/>
      <c r="E122" s="69"/>
      <c r="F122" s="69"/>
      <c r="G122" s="70" t="e">
        <f t="shared" si="7"/>
        <v>#DIV/0!</v>
      </c>
      <c r="H122" s="71">
        <f t="shared" si="8"/>
        <v>0</v>
      </c>
      <c r="I122" s="72" t="e">
        <f t="shared" si="9"/>
        <v>#DIV/0!</v>
      </c>
      <c r="J122" s="73">
        <f t="shared" si="10"/>
        <v>0</v>
      </c>
      <c r="K122" s="74" t="e">
        <f t="shared" si="11"/>
        <v>#DIV/0!</v>
      </c>
      <c r="L122" s="70" t="e">
        <f t="shared" si="12"/>
        <v>#DIV/0!</v>
      </c>
      <c r="M122" s="70" t="e">
        <f t="shared" si="13"/>
        <v>#DIV/0!</v>
      </c>
    </row>
    <row r="123" spans="1:13" s="77" customFormat="1" ht="10.5" customHeight="1">
      <c r="A123" s="66"/>
      <c r="B123" s="69"/>
      <c r="C123" s="75"/>
      <c r="D123" s="76"/>
      <c r="E123" s="69"/>
      <c r="F123" s="69"/>
      <c r="G123" s="70" t="e">
        <f t="shared" si="7"/>
        <v>#DIV/0!</v>
      </c>
      <c r="H123" s="71">
        <f t="shared" si="8"/>
        <v>0</v>
      </c>
      <c r="I123" s="72" t="e">
        <f t="shared" si="9"/>
        <v>#DIV/0!</v>
      </c>
      <c r="J123" s="73">
        <f t="shared" si="10"/>
        <v>0</v>
      </c>
      <c r="K123" s="74" t="e">
        <f t="shared" si="11"/>
        <v>#DIV/0!</v>
      </c>
      <c r="L123" s="70" t="e">
        <f t="shared" si="12"/>
        <v>#DIV/0!</v>
      </c>
      <c r="M123" s="70" t="e">
        <f t="shared" si="13"/>
        <v>#DIV/0!</v>
      </c>
    </row>
    <row r="124" spans="1:13" s="77" customFormat="1" ht="10.5" customHeight="1">
      <c r="A124" s="66"/>
      <c r="B124" s="69"/>
      <c r="C124" s="75"/>
      <c r="D124" s="76"/>
      <c r="E124" s="69"/>
      <c r="F124" s="69"/>
      <c r="G124" s="70" t="e">
        <f t="shared" si="7"/>
        <v>#DIV/0!</v>
      </c>
      <c r="H124" s="71">
        <f t="shared" si="8"/>
        <v>0</v>
      </c>
      <c r="I124" s="72" t="e">
        <f t="shared" si="9"/>
        <v>#DIV/0!</v>
      </c>
      <c r="J124" s="73">
        <f t="shared" si="10"/>
        <v>0</v>
      </c>
      <c r="K124" s="74" t="e">
        <f t="shared" si="11"/>
        <v>#DIV/0!</v>
      </c>
      <c r="L124" s="70" t="e">
        <f t="shared" si="12"/>
        <v>#DIV/0!</v>
      </c>
      <c r="M124" s="70" t="e">
        <f t="shared" si="13"/>
        <v>#DIV/0!</v>
      </c>
    </row>
    <row r="125" spans="1:13" s="77" customFormat="1" ht="10.5" customHeight="1">
      <c r="A125" s="66"/>
      <c r="B125" s="69"/>
      <c r="C125" s="75"/>
      <c r="D125" s="76"/>
      <c r="E125" s="69"/>
      <c r="F125" s="69"/>
      <c r="G125" s="70" t="e">
        <f t="shared" si="7"/>
        <v>#DIV/0!</v>
      </c>
      <c r="H125" s="71">
        <f t="shared" si="8"/>
        <v>0</v>
      </c>
      <c r="I125" s="72" t="e">
        <f t="shared" si="9"/>
        <v>#DIV/0!</v>
      </c>
      <c r="J125" s="73">
        <f t="shared" si="10"/>
        <v>0</v>
      </c>
      <c r="K125" s="74" t="e">
        <f t="shared" si="11"/>
        <v>#DIV/0!</v>
      </c>
      <c r="L125" s="70" t="e">
        <f t="shared" si="12"/>
        <v>#DIV/0!</v>
      </c>
      <c r="M125" s="70" t="e">
        <f t="shared" si="13"/>
        <v>#DIV/0!</v>
      </c>
    </row>
    <row r="126" spans="1:13" s="77" customFormat="1" ht="10.5" customHeight="1">
      <c r="A126" s="66"/>
      <c r="B126" s="69"/>
      <c r="C126" s="75"/>
      <c r="D126" s="76"/>
      <c r="E126" s="69"/>
      <c r="F126" s="69"/>
      <c r="G126" s="70" t="e">
        <f t="shared" si="7"/>
        <v>#DIV/0!</v>
      </c>
      <c r="H126" s="71">
        <f t="shared" si="8"/>
        <v>0</v>
      </c>
      <c r="I126" s="72" t="e">
        <f t="shared" si="9"/>
        <v>#DIV/0!</v>
      </c>
      <c r="J126" s="73">
        <f t="shared" si="10"/>
        <v>0</v>
      </c>
      <c r="K126" s="74" t="e">
        <f t="shared" si="11"/>
        <v>#DIV/0!</v>
      </c>
      <c r="L126" s="70" t="e">
        <f t="shared" si="12"/>
        <v>#DIV/0!</v>
      </c>
      <c r="M126" s="70" t="e">
        <f t="shared" si="13"/>
        <v>#DIV/0!</v>
      </c>
    </row>
    <row r="127" spans="1:13" s="77" customFormat="1" ht="10.5" customHeight="1">
      <c r="A127" s="66"/>
      <c r="B127" s="69"/>
      <c r="C127" s="75"/>
      <c r="D127" s="76"/>
      <c r="E127" s="69"/>
      <c r="F127" s="69"/>
      <c r="G127" s="70" t="e">
        <f t="shared" si="7"/>
        <v>#DIV/0!</v>
      </c>
      <c r="H127" s="71">
        <f t="shared" si="8"/>
        <v>0</v>
      </c>
      <c r="I127" s="72" t="e">
        <f t="shared" si="9"/>
        <v>#DIV/0!</v>
      </c>
      <c r="J127" s="73">
        <f t="shared" si="10"/>
        <v>0</v>
      </c>
      <c r="K127" s="74" t="e">
        <f t="shared" si="11"/>
        <v>#DIV/0!</v>
      </c>
      <c r="L127" s="70" t="e">
        <f t="shared" si="12"/>
        <v>#DIV/0!</v>
      </c>
      <c r="M127" s="70" t="e">
        <f t="shared" si="13"/>
        <v>#DIV/0!</v>
      </c>
    </row>
    <row r="128" spans="1:13" s="77" customFormat="1" ht="10.5" customHeight="1">
      <c r="A128" s="66"/>
      <c r="B128" s="69"/>
      <c r="C128" s="75"/>
      <c r="D128" s="76"/>
      <c r="E128" s="69"/>
      <c r="F128" s="69"/>
      <c r="G128" s="70" t="e">
        <f t="shared" si="7"/>
        <v>#DIV/0!</v>
      </c>
      <c r="H128" s="71">
        <f t="shared" si="8"/>
        <v>0</v>
      </c>
      <c r="I128" s="72" t="e">
        <f t="shared" si="9"/>
        <v>#DIV/0!</v>
      </c>
      <c r="J128" s="73">
        <f t="shared" si="10"/>
        <v>0</v>
      </c>
      <c r="K128" s="74" t="e">
        <f t="shared" si="11"/>
        <v>#DIV/0!</v>
      </c>
      <c r="L128" s="70" t="e">
        <f t="shared" si="12"/>
        <v>#DIV/0!</v>
      </c>
      <c r="M128" s="70" t="e">
        <f t="shared" si="13"/>
        <v>#DIV/0!</v>
      </c>
    </row>
    <row r="129" spans="1:13" s="77" customFormat="1" ht="10.5" customHeight="1">
      <c r="A129" s="66"/>
      <c r="B129" s="69"/>
      <c r="C129" s="75"/>
      <c r="D129" s="76"/>
      <c r="E129" s="69"/>
      <c r="F129" s="69"/>
      <c r="G129" s="70" t="e">
        <f t="shared" si="7"/>
        <v>#DIV/0!</v>
      </c>
      <c r="H129" s="71">
        <f t="shared" si="8"/>
        <v>0</v>
      </c>
      <c r="I129" s="72" t="e">
        <f t="shared" si="9"/>
        <v>#DIV/0!</v>
      </c>
      <c r="J129" s="73">
        <f t="shared" si="10"/>
        <v>0</v>
      </c>
      <c r="K129" s="74" t="e">
        <f t="shared" si="11"/>
        <v>#DIV/0!</v>
      </c>
      <c r="L129" s="70" t="e">
        <f t="shared" si="12"/>
        <v>#DIV/0!</v>
      </c>
      <c r="M129" s="70" t="e">
        <f t="shared" si="13"/>
        <v>#DIV/0!</v>
      </c>
    </row>
    <row r="130" spans="1:13" s="77" customFormat="1" ht="10.5" customHeight="1">
      <c r="A130" s="66"/>
      <c r="B130" s="69"/>
      <c r="C130" s="75"/>
      <c r="D130" s="76"/>
      <c r="E130" s="69"/>
      <c r="F130" s="69"/>
      <c r="G130" s="70" t="e">
        <f t="shared" ref="G130:G172" si="14">C130*1000/B130</f>
        <v>#DIV/0!</v>
      </c>
      <c r="H130" s="71">
        <f t="shared" ref="H130:H172" si="15">E130*D130</f>
        <v>0</v>
      </c>
      <c r="I130" s="72" t="e">
        <f t="shared" ref="I130:I172" si="16">E130/(C130*1000)</f>
        <v>#DIV/0!</v>
      </c>
      <c r="J130" s="73">
        <f t="shared" ref="J130:J172" si="17">(D130/100)*E130</f>
        <v>0</v>
      </c>
      <c r="K130" s="74" t="e">
        <f t="shared" ref="K130:K172" si="18">B130/G130</f>
        <v>#DIV/0!</v>
      </c>
      <c r="L130" s="70" t="e">
        <f t="shared" ref="L130:L172" si="19">(C130*1000)/E130</f>
        <v>#DIV/0!</v>
      </c>
      <c r="M130" s="70" t="e">
        <f t="shared" ref="M130:M172" si="20">J130*100/(C130*1000)</f>
        <v>#DIV/0!</v>
      </c>
    </row>
    <row r="131" spans="1:13" s="77" customFormat="1" ht="10.5" customHeight="1">
      <c r="A131" s="66"/>
      <c r="B131" s="69"/>
      <c r="C131" s="75"/>
      <c r="D131" s="76"/>
      <c r="E131" s="69"/>
      <c r="F131" s="69"/>
      <c r="G131" s="70" t="e">
        <f t="shared" si="14"/>
        <v>#DIV/0!</v>
      </c>
      <c r="H131" s="71">
        <f t="shared" si="15"/>
        <v>0</v>
      </c>
      <c r="I131" s="72" t="e">
        <f t="shared" si="16"/>
        <v>#DIV/0!</v>
      </c>
      <c r="J131" s="73">
        <f t="shared" si="17"/>
        <v>0</v>
      </c>
      <c r="K131" s="74" t="e">
        <f t="shared" si="18"/>
        <v>#DIV/0!</v>
      </c>
      <c r="L131" s="70" t="e">
        <f t="shared" si="19"/>
        <v>#DIV/0!</v>
      </c>
      <c r="M131" s="70" t="e">
        <f t="shared" si="20"/>
        <v>#DIV/0!</v>
      </c>
    </row>
    <row r="132" spans="1:13" s="77" customFormat="1" ht="10.5" customHeight="1">
      <c r="A132" s="66"/>
      <c r="B132" s="69"/>
      <c r="C132" s="75"/>
      <c r="D132" s="76"/>
      <c r="E132" s="69"/>
      <c r="F132" s="69"/>
      <c r="G132" s="70" t="e">
        <f t="shared" si="14"/>
        <v>#DIV/0!</v>
      </c>
      <c r="H132" s="71">
        <f t="shared" si="15"/>
        <v>0</v>
      </c>
      <c r="I132" s="72" t="e">
        <f t="shared" si="16"/>
        <v>#DIV/0!</v>
      </c>
      <c r="J132" s="73">
        <f t="shared" si="17"/>
        <v>0</v>
      </c>
      <c r="K132" s="74" t="e">
        <f t="shared" si="18"/>
        <v>#DIV/0!</v>
      </c>
      <c r="L132" s="70" t="e">
        <f t="shared" si="19"/>
        <v>#DIV/0!</v>
      </c>
      <c r="M132" s="70" t="e">
        <f t="shared" si="20"/>
        <v>#DIV/0!</v>
      </c>
    </row>
    <row r="133" spans="1:13" s="77" customFormat="1" ht="10.5" customHeight="1">
      <c r="A133" s="66"/>
      <c r="B133" s="69"/>
      <c r="C133" s="75"/>
      <c r="D133" s="76"/>
      <c r="E133" s="69"/>
      <c r="F133" s="69"/>
      <c r="G133" s="70" t="e">
        <f t="shared" si="14"/>
        <v>#DIV/0!</v>
      </c>
      <c r="H133" s="71">
        <f t="shared" si="15"/>
        <v>0</v>
      </c>
      <c r="I133" s="72" t="e">
        <f t="shared" si="16"/>
        <v>#DIV/0!</v>
      </c>
      <c r="J133" s="73">
        <f t="shared" si="17"/>
        <v>0</v>
      </c>
      <c r="K133" s="74" t="e">
        <f t="shared" si="18"/>
        <v>#DIV/0!</v>
      </c>
      <c r="L133" s="70" t="e">
        <f t="shared" si="19"/>
        <v>#DIV/0!</v>
      </c>
      <c r="M133" s="70" t="e">
        <f t="shared" si="20"/>
        <v>#DIV/0!</v>
      </c>
    </row>
    <row r="134" spans="1:13" s="77" customFormat="1" ht="10.5" customHeight="1">
      <c r="A134" s="66"/>
      <c r="B134" s="69"/>
      <c r="C134" s="75"/>
      <c r="D134" s="76"/>
      <c r="E134" s="69"/>
      <c r="F134" s="69"/>
      <c r="G134" s="70" t="e">
        <f t="shared" si="14"/>
        <v>#DIV/0!</v>
      </c>
      <c r="H134" s="71">
        <f t="shared" si="15"/>
        <v>0</v>
      </c>
      <c r="I134" s="72" t="e">
        <f t="shared" si="16"/>
        <v>#DIV/0!</v>
      </c>
      <c r="J134" s="73">
        <f t="shared" si="17"/>
        <v>0</v>
      </c>
      <c r="K134" s="74" t="e">
        <f t="shared" si="18"/>
        <v>#DIV/0!</v>
      </c>
      <c r="L134" s="70" t="e">
        <f t="shared" si="19"/>
        <v>#DIV/0!</v>
      </c>
      <c r="M134" s="70" t="e">
        <f t="shared" si="20"/>
        <v>#DIV/0!</v>
      </c>
    </row>
    <row r="135" spans="1:13" s="77" customFormat="1" ht="10.5" customHeight="1">
      <c r="A135" s="66"/>
      <c r="B135" s="69"/>
      <c r="C135" s="75"/>
      <c r="D135" s="76"/>
      <c r="E135" s="69"/>
      <c r="F135" s="69"/>
      <c r="G135" s="70" t="e">
        <f t="shared" si="14"/>
        <v>#DIV/0!</v>
      </c>
      <c r="H135" s="71">
        <f t="shared" si="15"/>
        <v>0</v>
      </c>
      <c r="I135" s="72" t="e">
        <f t="shared" si="16"/>
        <v>#DIV/0!</v>
      </c>
      <c r="J135" s="73">
        <f t="shared" si="17"/>
        <v>0</v>
      </c>
      <c r="K135" s="74" t="e">
        <f t="shared" si="18"/>
        <v>#DIV/0!</v>
      </c>
      <c r="L135" s="70" t="e">
        <f t="shared" si="19"/>
        <v>#DIV/0!</v>
      </c>
      <c r="M135" s="70" t="e">
        <f t="shared" si="20"/>
        <v>#DIV/0!</v>
      </c>
    </row>
    <row r="136" spans="1:13" s="77" customFormat="1" ht="10.5" customHeight="1">
      <c r="A136" s="66"/>
      <c r="B136" s="69"/>
      <c r="C136" s="75"/>
      <c r="D136" s="76"/>
      <c r="E136" s="69"/>
      <c r="F136" s="69"/>
      <c r="G136" s="70" t="e">
        <f t="shared" si="14"/>
        <v>#DIV/0!</v>
      </c>
      <c r="H136" s="71">
        <f t="shared" si="15"/>
        <v>0</v>
      </c>
      <c r="I136" s="72" t="e">
        <f t="shared" si="16"/>
        <v>#DIV/0!</v>
      </c>
      <c r="J136" s="73">
        <f t="shared" si="17"/>
        <v>0</v>
      </c>
      <c r="K136" s="74" t="e">
        <f t="shared" si="18"/>
        <v>#DIV/0!</v>
      </c>
      <c r="L136" s="70" t="e">
        <f t="shared" si="19"/>
        <v>#DIV/0!</v>
      </c>
      <c r="M136" s="70" t="e">
        <f t="shared" si="20"/>
        <v>#DIV/0!</v>
      </c>
    </row>
    <row r="137" spans="1:13" s="77" customFormat="1" ht="10.5" customHeight="1">
      <c r="A137" s="66"/>
      <c r="B137" s="69"/>
      <c r="C137" s="75"/>
      <c r="D137" s="76"/>
      <c r="E137" s="69"/>
      <c r="F137" s="69"/>
      <c r="G137" s="70" t="e">
        <f t="shared" si="14"/>
        <v>#DIV/0!</v>
      </c>
      <c r="H137" s="71">
        <f t="shared" si="15"/>
        <v>0</v>
      </c>
      <c r="I137" s="72" t="e">
        <f t="shared" si="16"/>
        <v>#DIV/0!</v>
      </c>
      <c r="J137" s="73">
        <f t="shared" si="17"/>
        <v>0</v>
      </c>
      <c r="K137" s="74" t="e">
        <f t="shared" si="18"/>
        <v>#DIV/0!</v>
      </c>
      <c r="L137" s="70" t="e">
        <f t="shared" si="19"/>
        <v>#DIV/0!</v>
      </c>
      <c r="M137" s="70" t="e">
        <f t="shared" si="20"/>
        <v>#DIV/0!</v>
      </c>
    </row>
    <row r="138" spans="1:13" s="77" customFormat="1" ht="10.5" customHeight="1">
      <c r="A138" s="66"/>
      <c r="B138" s="69"/>
      <c r="C138" s="75"/>
      <c r="D138" s="76"/>
      <c r="E138" s="69"/>
      <c r="F138" s="69"/>
      <c r="G138" s="70" t="e">
        <f t="shared" si="14"/>
        <v>#DIV/0!</v>
      </c>
      <c r="H138" s="71">
        <f t="shared" si="15"/>
        <v>0</v>
      </c>
      <c r="I138" s="72" t="e">
        <f t="shared" si="16"/>
        <v>#DIV/0!</v>
      </c>
      <c r="J138" s="73">
        <f t="shared" si="17"/>
        <v>0</v>
      </c>
      <c r="K138" s="74" t="e">
        <f t="shared" si="18"/>
        <v>#DIV/0!</v>
      </c>
      <c r="L138" s="70" t="e">
        <f t="shared" si="19"/>
        <v>#DIV/0!</v>
      </c>
      <c r="M138" s="70" t="e">
        <f t="shared" si="20"/>
        <v>#DIV/0!</v>
      </c>
    </row>
    <row r="139" spans="1:13" s="77" customFormat="1" ht="10.5" customHeight="1">
      <c r="A139" s="66"/>
      <c r="B139" s="69"/>
      <c r="C139" s="75"/>
      <c r="D139" s="76"/>
      <c r="E139" s="69"/>
      <c r="F139" s="69"/>
      <c r="G139" s="70" t="e">
        <f t="shared" si="14"/>
        <v>#DIV/0!</v>
      </c>
      <c r="H139" s="71">
        <f t="shared" si="15"/>
        <v>0</v>
      </c>
      <c r="I139" s="72" t="e">
        <f t="shared" si="16"/>
        <v>#DIV/0!</v>
      </c>
      <c r="J139" s="73">
        <f t="shared" si="17"/>
        <v>0</v>
      </c>
      <c r="K139" s="74" t="e">
        <f t="shared" si="18"/>
        <v>#DIV/0!</v>
      </c>
      <c r="L139" s="70" t="e">
        <f t="shared" si="19"/>
        <v>#DIV/0!</v>
      </c>
      <c r="M139" s="70" t="e">
        <f t="shared" si="20"/>
        <v>#DIV/0!</v>
      </c>
    </row>
    <row r="140" spans="1:13" s="77" customFormat="1" ht="10.5" customHeight="1">
      <c r="A140" s="66"/>
      <c r="B140" s="69"/>
      <c r="C140" s="75"/>
      <c r="D140" s="76"/>
      <c r="E140" s="69"/>
      <c r="F140" s="69"/>
      <c r="G140" s="70" t="e">
        <f t="shared" si="14"/>
        <v>#DIV/0!</v>
      </c>
      <c r="H140" s="71">
        <f t="shared" si="15"/>
        <v>0</v>
      </c>
      <c r="I140" s="72" t="e">
        <f t="shared" si="16"/>
        <v>#DIV/0!</v>
      </c>
      <c r="J140" s="73">
        <f t="shared" si="17"/>
        <v>0</v>
      </c>
      <c r="K140" s="74" t="e">
        <f t="shared" si="18"/>
        <v>#DIV/0!</v>
      </c>
      <c r="L140" s="70" t="e">
        <f t="shared" si="19"/>
        <v>#DIV/0!</v>
      </c>
      <c r="M140" s="70" t="e">
        <f t="shared" si="20"/>
        <v>#DIV/0!</v>
      </c>
    </row>
    <row r="141" spans="1:13" s="77" customFormat="1" ht="10.5" customHeight="1">
      <c r="A141" s="66"/>
      <c r="B141" s="69"/>
      <c r="C141" s="75"/>
      <c r="D141" s="76"/>
      <c r="E141" s="69"/>
      <c r="F141" s="69"/>
      <c r="G141" s="70" t="e">
        <f t="shared" si="14"/>
        <v>#DIV/0!</v>
      </c>
      <c r="H141" s="71">
        <f t="shared" si="15"/>
        <v>0</v>
      </c>
      <c r="I141" s="72" t="e">
        <f t="shared" si="16"/>
        <v>#DIV/0!</v>
      </c>
      <c r="J141" s="73">
        <f t="shared" si="17"/>
        <v>0</v>
      </c>
      <c r="K141" s="74" t="e">
        <f t="shared" si="18"/>
        <v>#DIV/0!</v>
      </c>
      <c r="L141" s="70" t="e">
        <f t="shared" si="19"/>
        <v>#DIV/0!</v>
      </c>
      <c r="M141" s="70" t="e">
        <f t="shared" si="20"/>
        <v>#DIV/0!</v>
      </c>
    </row>
    <row r="142" spans="1:13" s="77" customFormat="1" ht="10.5" customHeight="1">
      <c r="A142" s="66"/>
      <c r="B142" s="69"/>
      <c r="C142" s="75"/>
      <c r="D142" s="76"/>
      <c r="E142" s="69"/>
      <c r="F142" s="69"/>
      <c r="G142" s="70" t="e">
        <f t="shared" si="14"/>
        <v>#DIV/0!</v>
      </c>
      <c r="H142" s="71">
        <f t="shared" si="15"/>
        <v>0</v>
      </c>
      <c r="I142" s="72" t="e">
        <f t="shared" si="16"/>
        <v>#DIV/0!</v>
      </c>
      <c r="J142" s="73">
        <f t="shared" si="17"/>
        <v>0</v>
      </c>
      <c r="K142" s="74" t="e">
        <f t="shared" si="18"/>
        <v>#DIV/0!</v>
      </c>
      <c r="L142" s="70" t="e">
        <f t="shared" si="19"/>
        <v>#DIV/0!</v>
      </c>
      <c r="M142" s="70" t="e">
        <f t="shared" si="20"/>
        <v>#DIV/0!</v>
      </c>
    </row>
    <row r="143" spans="1:13" s="77" customFormat="1" ht="10.5" customHeight="1">
      <c r="A143" s="66"/>
      <c r="B143" s="69"/>
      <c r="C143" s="75"/>
      <c r="D143" s="76"/>
      <c r="E143" s="69"/>
      <c r="F143" s="69"/>
      <c r="G143" s="70" t="e">
        <f t="shared" si="14"/>
        <v>#DIV/0!</v>
      </c>
      <c r="H143" s="71">
        <f t="shared" si="15"/>
        <v>0</v>
      </c>
      <c r="I143" s="72" t="e">
        <f t="shared" si="16"/>
        <v>#DIV/0!</v>
      </c>
      <c r="J143" s="73">
        <f t="shared" si="17"/>
        <v>0</v>
      </c>
      <c r="K143" s="74" t="e">
        <f t="shared" si="18"/>
        <v>#DIV/0!</v>
      </c>
      <c r="L143" s="70" t="e">
        <f t="shared" si="19"/>
        <v>#DIV/0!</v>
      </c>
      <c r="M143" s="70" t="e">
        <f t="shared" si="20"/>
        <v>#DIV/0!</v>
      </c>
    </row>
    <row r="144" spans="1:13" s="77" customFormat="1" ht="10.5" customHeight="1">
      <c r="A144" s="66"/>
      <c r="B144" s="69"/>
      <c r="C144" s="75"/>
      <c r="D144" s="76"/>
      <c r="E144" s="69"/>
      <c r="F144" s="69"/>
      <c r="G144" s="70" t="e">
        <f t="shared" si="14"/>
        <v>#DIV/0!</v>
      </c>
      <c r="H144" s="71">
        <f t="shared" si="15"/>
        <v>0</v>
      </c>
      <c r="I144" s="72" t="e">
        <f t="shared" si="16"/>
        <v>#DIV/0!</v>
      </c>
      <c r="J144" s="73">
        <f t="shared" si="17"/>
        <v>0</v>
      </c>
      <c r="K144" s="74" t="e">
        <f t="shared" si="18"/>
        <v>#DIV/0!</v>
      </c>
      <c r="L144" s="70" t="e">
        <f t="shared" si="19"/>
        <v>#DIV/0!</v>
      </c>
      <c r="M144" s="70" t="e">
        <f t="shared" si="20"/>
        <v>#DIV/0!</v>
      </c>
    </row>
    <row r="145" spans="1:13" s="77" customFormat="1" ht="10.5" customHeight="1">
      <c r="A145" s="66"/>
      <c r="B145" s="69"/>
      <c r="C145" s="75"/>
      <c r="D145" s="76"/>
      <c r="E145" s="69"/>
      <c r="F145" s="69"/>
      <c r="G145" s="70" t="e">
        <f t="shared" si="14"/>
        <v>#DIV/0!</v>
      </c>
      <c r="H145" s="71">
        <f t="shared" si="15"/>
        <v>0</v>
      </c>
      <c r="I145" s="72" t="e">
        <f t="shared" si="16"/>
        <v>#DIV/0!</v>
      </c>
      <c r="J145" s="73">
        <f t="shared" si="17"/>
        <v>0</v>
      </c>
      <c r="K145" s="74" t="e">
        <f t="shared" si="18"/>
        <v>#DIV/0!</v>
      </c>
      <c r="L145" s="70" t="e">
        <f t="shared" si="19"/>
        <v>#DIV/0!</v>
      </c>
      <c r="M145" s="70" t="e">
        <f t="shared" si="20"/>
        <v>#DIV/0!</v>
      </c>
    </row>
    <row r="146" spans="1:13" s="77" customFormat="1" ht="10.5" customHeight="1">
      <c r="A146" s="66"/>
      <c r="B146" s="69"/>
      <c r="C146" s="75"/>
      <c r="D146" s="76"/>
      <c r="E146" s="69"/>
      <c r="F146" s="69"/>
      <c r="G146" s="70" t="e">
        <f t="shared" si="14"/>
        <v>#DIV/0!</v>
      </c>
      <c r="H146" s="71">
        <f t="shared" si="15"/>
        <v>0</v>
      </c>
      <c r="I146" s="72" t="e">
        <f t="shared" si="16"/>
        <v>#DIV/0!</v>
      </c>
      <c r="J146" s="73">
        <f t="shared" si="17"/>
        <v>0</v>
      </c>
      <c r="K146" s="74" t="e">
        <f t="shared" si="18"/>
        <v>#DIV/0!</v>
      </c>
      <c r="L146" s="70" t="e">
        <f t="shared" si="19"/>
        <v>#DIV/0!</v>
      </c>
      <c r="M146" s="70" t="e">
        <f t="shared" si="20"/>
        <v>#DIV/0!</v>
      </c>
    </row>
    <row r="147" spans="1:13" s="77" customFormat="1" ht="10.5" customHeight="1">
      <c r="A147" s="66"/>
      <c r="B147" s="69"/>
      <c r="C147" s="75"/>
      <c r="D147" s="76"/>
      <c r="E147" s="69"/>
      <c r="F147" s="69"/>
      <c r="G147" s="70" t="e">
        <f t="shared" si="14"/>
        <v>#DIV/0!</v>
      </c>
      <c r="H147" s="71">
        <f t="shared" si="15"/>
        <v>0</v>
      </c>
      <c r="I147" s="72" t="e">
        <f t="shared" si="16"/>
        <v>#DIV/0!</v>
      </c>
      <c r="J147" s="73">
        <f t="shared" si="17"/>
        <v>0</v>
      </c>
      <c r="K147" s="74" t="e">
        <f t="shared" si="18"/>
        <v>#DIV/0!</v>
      </c>
      <c r="L147" s="70" t="e">
        <f t="shared" si="19"/>
        <v>#DIV/0!</v>
      </c>
      <c r="M147" s="70" t="e">
        <f t="shared" si="20"/>
        <v>#DIV/0!</v>
      </c>
    </row>
    <row r="148" spans="1:13" s="77" customFormat="1" ht="10.5" customHeight="1">
      <c r="A148" s="66"/>
      <c r="B148" s="69"/>
      <c r="C148" s="75"/>
      <c r="D148" s="76"/>
      <c r="E148" s="69"/>
      <c r="F148" s="69"/>
      <c r="G148" s="70" t="e">
        <f t="shared" si="14"/>
        <v>#DIV/0!</v>
      </c>
      <c r="H148" s="71">
        <f t="shared" si="15"/>
        <v>0</v>
      </c>
      <c r="I148" s="72" t="e">
        <f t="shared" si="16"/>
        <v>#DIV/0!</v>
      </c>
      <c r="J148" s="73">
        <f t="shared" si="17"/>
        <v>0</v>
      </c>
      <c r="K148" s="74" t="e">
        <f t="shared" si="18"/>
        <v>#DIV/0!</v>
      </c>
      <c r="L148" s="70" t="e">
        <f t="shared" si="19"/>
        <v>#DIV/0!</v>
      </c>
      <c r="M148" s="70" t="e">
        <f t="shared" si="20"/>
        <v>#DIV/0!</v>
      </c>
    </row>
    <row r="149" spans="1:13" s="77" customFormat="1" ht="10.5" customHeight="1">
      <c r="A149" s="66"/>
      <c r="B149" s="69"/>
      <c r="C149" s="75"/>
      <c r="D149" s="76"/>
      <c r="E149" s="69"/>
      <c r="F149" s="69"/>
      <c r="G149" s="70" t="e">
        <f t="shared" si="14"/>
        <v>#DIV/0!</v>
      </c>
      <c r="H149" s="71">
        <f t="shared" si="15"/>
        <v>0</v>
      </c>
      <c r="I149" s="72" t="e">
        <f t="shared" si="16"/>
        <v>#DIV/0!</v>
      </c>
      <c r="J149" s="73">
        <f t="shared" si="17"/>
        <v>0</v>
      </c>
      <c r="K149" s="74" t="e">
        <f t="shared" si="18"/>
        <v>#DIV/0!</v>
      </c>
      <c r="L149" s="70" t="e">
        <f t="shared" si="19"/>
        <v>#DIV/0!</v>
      </c>
      <c r="M149" s="70" t="e">
        <f t="shared" si="20"/>
        <v>#DIV/0!</v>
      </c>
    </row>
    <row r="150" spans="1:13" s="77" customFormat="1" ht="10.5" customHeight="1">
      <c r="A150" s="66"/>
      <c r="B150" s="69"/>
      <c r="C150" s="75"/>
      <c r="D150" s="76"/>
      <c r="E150" s="69"/>
      <c r="F150" s="69"/>
      <c r="G150" s="70" t="e">
        <f t="shared" si="14"/>
        <v>#DIV/0!</v>
      </c>
      <c r="H150" s="71">
        <f t="shared" si="15"/>
        <v>0</v>
      </c>
      <c r="I150" s="72" t="e">
        <f t="shared" si="16"/>
        <v>#DIV/0!</v>
      </c>
      <c r="J150" s="73">
        <f t="shared" si="17"/>
        <v>0</v>
      </c>
      <c r="K150" s="74" t="e">
        <f t="shared" si="18"/>
        <v>#DIV/0!</v>
      </c>
      <c r="L150" s="70" t="e">
        <f t="shared" si="19"/>
        <v>#DIV/0!</v>
      </c>
      <c r="M150" s="70" t="e">
        <f t="shared" si="20"/>
        <v>#DIV/0!</v>
      </c>
    </row>
    <row r="151" spans="1:13" s="77" customFormat="1" ht="10.5" customHeight="1">
      <c r="A151" s="66"/>
      <c r="B151" s="69"/>
      <c r="C151" s="75"/>
      <c r="D151" s="76"/>
      <c r="E151" s="69"/>
      <c r="F151" s="69"/>
      <c r="G151" s="70" t="e">
        <f t="shared" si="14"/>
        <v>#DIV/0!</v>
      </c>
      <c r="H151" s="71">
        <f t="shared" si="15"/>
        <v>0</v>
      </c>
      <c r="I151" s="72" t="e">
        <f t="shared" si="16"/>
        <v>#DIV/0!</v>
      </c>
      <c r="J151" s="73">
        <f t="shared" si="17"/>
        <v>0</v>
      </c>
      <c r="K151" s="74" t="e">
        <f t="shared" si="18"/>
        <v>#DIV/0!</v>
      </c>
      <c r="L151" s="70" t="e">
        <f t="shared" si="19"/>
        <v>#DIV/0!</v>
      </c>
      <c r="M151" s="70" t="e">
        <f t="shared" si="20"/>
        <v>#DIV/0!</v>
      </c>
    </row>
    <row r="152" spans="1:13" s="77" customFormat="1" ht="10.5" customHeight="1">
      <c r="A152" s="66"/>
      <c r="B152" s="69"/>
      <c r="C152" s="75"/>
      <c r="D152" s="76"/>
      <c r="E152" s="69"/>
      <c r="F152" s="69"/>
      <c r="G152" s="70" t="e">
        <f t="shared" si="14"/>
        <v>#DIV/0!</v>
      </c>
      <c r="H152" s="71">
        <f t="shared" si="15"/>
        <v>0</v>
      </c>
      <c r="I152" s="72" t="e">
        <f t="shared" si="16"/>
        <v>#DIV/0!</v>
      </c>
      <c r="J152" s="73">
        <f t="shared" si="17"/>
        <v>0</v>
      </c>
      <c r="K152" s="74" t="e">
        <f t="shared" si="18"/>
        <v>#DIV/0!</v>
      </c>
      <c r="L152" s="70" t="e">
        <f t="shared" si="19"/>
        <v>#DIV/0!</v>
      </c>
      <c r="M152" s="70" t="e">
        <f t="shared" si="20"/>
        <v>#DIV/0!</v>
      </c>
    </row>
    <row r="153" spans="1:13" s="77" customFormat="1" ht="10.5" customHeight="1">
      <c r="A153" s="66"/>
      <c r="B153" s="69"/>
      <c r="C153" s="75"/>
      <c r="D153" s="76"/>
      <c r="E153" s="69"/>
      <c r="F153" s="69"/>
      <c r="G153" s="70" t="e">
        <f t="shared" si="14"/>
        <v>#DIV/0!</v>
      </c>
      <c r="H153" s="71">
        <f t="shared" si="15"/>
        <v>0</v>
      </c>
      <c r="I153" s="72" t="e">
        <f t="shared" si="16"/>
        <v>#DIV/0!</v>
      </c>
      <c r="J153" s="73">
        <f t="shared" si="17"/>
        <v>0</v>
      </c>
      <c r="K153" s="74" t="e">
        <f t="shared" si="18"/>
        <v>#DIV/0!</v>
      </c>
      <c r="L153" s="70" t="e">
        <f t="shared" si="19"/>
        <v>#DIV/0!</v>
      </c>
      <c r="M153" s="70" t="e">
        <f t="shared" si="20"/>
        <v>#DIV/0!</v>
      </c>
    </row>
    <row r="154" spans="1:13" s="77" customFormat="1" ht="10.5" customHeight="1">
      <c r="A154" s="66"/>
      <c r="B154" s="69"/>
      <c r="C154" s="75"/>
      <c r="D154" s="76"/>
      <c r="E154" s="69"/>
      <c r="F154" s="69"/>
      <c r="G154" s="70" t="e">
        <f t="shared" si="14"/>
        <v>#DIV/0!</v>
      </c>
      <c r="H154" s="71">
        <f t="shared" si="15"/>
        <v>0</v>
      </c>
      <c r="I154" s="72" t="e">
        <f t="shared" si="16"/>
        <v>#DIV/0!</v>
      </c>
      <c r="J154" s="73">
        <f t="shared" si="17"/>
        <v>0</v>
      </c>
      <c r="K154" s="74" t="e">
        <f t="shared" si="18"/>
        <v>#DIV/0!</v>
      </c>
      <c r="L154" s="70" t="e">
        <f t="shared" si="19"/>
        <v>#DIV/0!</v>
      </c>
      <c r="M154" s="70" t="e">
        <f t="shared" si="20"/>
        <v>#DIV/0!</v>
      </c>
    </row>
    <row r="155" spans="1:13" s="77" customFormat="1" ht="10.5" customHeight="1">
      <c r="A155" s="66"/>
      <c r="B155" s="69"/>
      <c r="C155" s="75"/>
      <c r="D155" s="76"/>
      <c r="E155" s="69"/>
      <c r="F155" s="69"/>
      <c r="G155" s="70" t="e">
        <f t="shared" si="14"/>
        <v>#DIV/0!</v>
      </c>
      <c r="H155" s="71">
        <f t="shared" si="15"/>
        <v>0</v>
      </c>
      <c r="I155" s="72" t="e">
        <f t="shared" si="16"/>
        <v>#DIV/0!</v>
      </c>
      <c r="J155" s="73">
        <f t="shared" si="17"/>
        <v>0</v>
      </c>
      <c r="K155" s="74" t="e">
        <f t="shared" si="18"/>
        <v>#DIV/0!</v>
      </c>
      <c r="L155" s="70" t="e">
        <f t="shared" si="19"/>
        <v>#DIV/0!</v>
      </c>
      <c r="M155" s="70" t="e">
        <f t="shared" si="20"/>
        <v>#DIV/0!</v>
      </c>
    </row>
    <row r="156" spans="1:13" s="77" customFormat="1" ht="10.5" customHeight="1">
      <c r="A156" s="66"/>
      <c r="B156" s="69"/>
      <c r="C156" s="75"/>
      <c r="D156" s="76"/>
      <c r="E156" s="69"/>
      <c r="F156" s="69"/>
      <c r="G156" s="70" t="e">
        <f t="shared" si="14"/>
        <v>#DIV/0!</v>
      </c>
      <c r="H156" s="71">
        <f t="shared" si="15"/>
        <v>0</v>
      </c>
      <c r="I156" s="72" t="e">
        <f t="shared" si="16"/>
        <v>#DIV/0!</v>
      </c>
      <c r="J156" s="73">
        <f t="shared" si="17"/>
        <v>0</v>
      </c>
      <c r="K156" s="74" t="e">
        <f t="shared" si="18"/>
        <v>#DIV/0!</v>
      </c>
      <c r="L156" s="70" t="e">
        <f t="shared" si="19"/>
        <v>#DIV/0!</v>
      </c>
      <c r="M156" s="70" t="e">
        <f t="shared" si="20"/>
        <v>#DIV/0!</v>
      </c>
    </row>
    <row r="157" spans="1:13" s="77" customFormat="1" ht="10.5" customHeight="1">
      <c r="A157" s="66"/>
      <c r="B157" s="69"/>
      <c r="C157" s="75"/>
      <c r="D157" s="76"/>
      <c r="E157" s="69"/>
      <c r="F157" s="69"/>
      <c r="G157" s="70" t="e">
        <f t="shared" si="14"/>
        <v>#DIV/0!</v>
      </c>
      <c r="H157" s="71">
        <f t="shared" si="15"/>
        <v>0</v>
      </c>
      <c r="I157" s="72" t="e">
        <f t="shared" si="16"/>
        <v>#DIV/0!</v>
      </c>
      <c r="J157" s="73">
        <f t="shared" si="17"/>
        <v>0</v>
      </c>
      <c r="K157" s="74" t="e">
        <f t="shared" si="18"/>
        <v>#DIV/0!</v>
      </c>
      <c r="L157" s="70" t="e">
        <f t="shared" si="19"/>
        <v>#DIV/0!</v>
      </c>
      <c r="M157" s="70" t="e">
        <f t="shared" si="20"/>
        <v>#DIV/0!</v>
      </c>
    </row>
    <row r="158" spans="1:13" s="77" customFormat="1" ht="10.5" customHeight="1">
      <c r="A158" s="66"/>
      <c r="B158" s="69"/>
      <c r="C158" s="75"/>
      <c r="D158" s="76"/>
      <c r="E158" s="69"/>
      <c r="F158" s="69"/>
      <c r="G158" s="70" t="e">
        <f t="shared" si="14"/>
        <v>#DIV/0!</v>
      </c>
      <c r="H158" s="71">
        <f t="shared" si="15"/>
        <v>0</v>
      </c>
      <c r="I158" s="72" t="e">
        <f t="shared" si="16"/>
        <v>#DIV/0!</v>
      </c>
      <c r="J158" s="73">
        <f t="shared" si="17"/>
        <v>0</v>
      </c>
      <c r="K158" s="74" t="e">
        <f t="shared" si="18"/>
        <v>#DIV/0!</v>
      </c>
      <c r="L158" s="70" t="e">
        <f t="shared" si="19"/>
        <v>#DIV/0!</v>
      </c>
      <c r="M158" s="70" t="e">
        <f t="shared" si="20"/>
        <v>#DIV/0!</v>
      </c>
    </row>
    <row r="159" spans="1:13" s="77" customFormat="1" ht="10.5" customHeight="1">
      <c r="A159" s="66"/>
      <c r="B159" s="69"/>
      <c r="C159" s="75"/>
      <c r="D159" s="76"/>
      <c r="E159" s="69"/>
      <c r="F159" s="69"/>
      <c r="G159" s="70" t="e">
        <f t="shared" si="14"/>
        <v>#DIV/0!</v>
      </c>
      <c r="H159" s="71">
        <f t="shared" si="15"/>
        <v>0</v>
      </c>
      <c r="I159" s="72" t="e">
        <f t="shared" si="16"/>
        <v>#DIV/0!</v>
      </c>
      <c r="J159" s="73">
        <f t="shared" si="17"/>
        <v>0</v>
      </c>
      <c r="K159" s="74" t="e">
        <f t="shared" si="18"/>
        <v>#DIV/0!</v>
      </c>
      <c r="L159" s="70" t="e">
        <f t="shared" si="19"/>
        <v>#DIV/0!</v>
      </c>
      <c r="M159" s="70" t="e">
        <f t="shared" si="20"/>
        <v>#DIV/0!</v>
      </c>
    </row>
    <row r="160" spans="1:13" s="77" customFormat="1" ht="10.5" customHeight="1">
      <c r="A160" s="66"/>
      <c r="B160" s="69"/>
      <c r="C160" s="75"/>
      <c r="D160" s="76"/>
      <c r="E160" s="69"/>
      <c r="F160" s="69"/>
      <c r="G160" s="70" t="e">
        <f t="shared" si="14"/>
        <v>#DIV/0!</v>
      </c>
      <c r="H160" s="71">
        <f t="shared" si="15"/>
        <v>0</v>
      </c>
      <c r="I160" s="72" t="e">
        <f t="shared" si="16"/>
        <v>#DIV/0!</v>
      </c>
      <c r="J160" s="73">
        <f t="shared" si="17"/>
        <v>0</v>
      </c>
      <c r="K160" s="74" t="e">
        <f t="shared" si="18"/>
        <v>#DIV/0!</v>
      </c>
      <c r="L160" s="70" t="e">
        <f t="shared" si="19"/>
        <v>#DIV/0!</v>
      </c>
      <c r="M160" s="70" t="e">
        <f t="shared" si="20"/>
        <v>#DIV/0!</v>
      </c>
    </row>
    <row r="161" spans="1:13" s="77" customFormat="1" ht="10.5" customHeight="1">
      <c r="A161" s="66"/>
      <c r="B161" s="69"/>
      <c r="C161" s="75"/>
      <c r="D161" s="76"/>
      <c r="E161" s="69"/>
      <c r="F161" s="69"/>
      <c r="G161" s="70" t="e">
        <f t="shared" si="14"/>
        <v>#DIV/0!</v>
      </c>
      <c r="H161" s="71">
        <f t="shared" si="15"/>
        <v>0</v>
      </c>
      <c r="I161" s="72" t="e">
        <f t="shared" si="16"/>
        <v>#DIV/0!</v>
      </c>
      <c r="J161" s="73">
        <f t="shared" si="17"/>
        <v>0</v>
      </c>
      <c r="K161" s="74" t="e">
        <f t="shared" si="18"/>
        <v>#DIV/0!</v>
      </c>
      <c r="L161" s="70" t="e">
        <f t="shared" si="19"/>
        <v>#DIV/0!</v>
      </c>
      <c r="M161" s="70" t="e">
        <f t="shared" si="20"/>
        <v>#DIV/0!</v>
      </c>
    </row>
    <row r="162" spans="1:13" s="77" customFormat="1" ht="10.5" customHeight="1">
      <c r="A162" s="66"/>
      <c r="B162" s="69"/>
      <c r="C162" s="75"/>
      <c r="D162" s="76"/>
      <c r="E162" s="69"/>
      <c r="F162" s="69"/>
      <c r="G162" s="70" t="e">
        <f t="shared" si="14"/>
        <v>#DIV/0!</v>
      </c>
      <c r="H162" s="71">
        <f t="shared" si="15"/>
        <v>0</v>
      </c>
      <c r="I162" s="72" t="e">
        <f t="shared" si="16"/>
        <v>#DIV/0!</v>
      </c>
      <c r="J162" s="73">
        <f t="shared" si="17"/>
        <v>0</v>
      </c>
      <c r="K162" s="74" t="e">
        <f t="shared" si="18"/>
        <v>#DIV/0!</v>
      </c>
      <c r="L162" s="70" t="e">
        <f t="shared" si="19"/>
        <v>#DIV/0!</v>
      </c>
      <c r="M162" s="70" t="e">
        <f t="shared" si="20"/>
        <v>#DIV/0!</v>
      </c>
    </row>
    <row r="163" spans="1:13" s="77" customFormat="1" ht="10.5" customHeight="1">
      <c r="A163" s="66"/>
      <c r="B163" s="69"/>
      <c r="C163" s="75"/>
      <c r="D163" s="76"/>
      <c r="E163" s="69"/>
      <c r="F163" s="69"/>
      <c r="G163" s="70" t="e">
        <f t="shared" si="14"/>
        <v>#DIV/0!</v>
      </c>
      <c r="H163" s="71">
        <f t="shared" si="15"/>
        <v>0</v>
      </c>
      <c r="I163" s="72" t="e">
        <f t="shared" si="16"/>
        <v>#DIV/0!</v>
      </c>
      <c r="J163" s="73">
        <f t="shared" si="17"/>
        <v>0</v>
      </c>
      <c r="K163" s="74" t="e">
        <f t="shared" si="18"/>
        <v>#DIV/0!</v>
      </c>
      <c r="L163" s="70" t="e">
        <f t="shared" si="19"/>
        <v>#DIV/0!</v>
      </c>
      <c r="M163" s="70" t="e">
        <f t="shared" si="20"/>
        <v>#DIV/0!</v>
      </c>
    </row>
    <row r="164" spans="1:13" s="77" customFormat="1" ht="10.5" customHeight="1">
      <c r="A164" s="66"/>
      <c r="B164" s="69"/>
      <c r="C164" s="75"/>
      <c r="D164" s="76"/>
      <c r="E164" s="69"/>
      <c r="F164" s="69"/>
      <c r="G164" s="70" t="e">
        <f t="shared" si="14"/>
        <v>#DIV/0!</v>
      </c>
      <c r="H164" s="71">
        <f t="shared" si="15"/>
        <v>0</v>
      </c>
      <c r="I164" s="72" t="e">
        <f t="shared" si="16"/>
        <v>#DIV/0!</v>
      </c>
      <c r="J164" s="73">
        <f t="shared" si="17"/>
        <v>0</v>
      </c>
      <c r="K164" s="74" t="e">
        <f t="shared" si="18"/>
        <v>#DIV/0!</v>
      </c>
      <c r="L164" s="70" t="e">
        <f t="shared" si="19"/>
        <v>#DIV/0!</v>
      </c>
      <c r="M164" s="70" t="e">
        <f t="shared" si="20"/>
        <v>#DIV/0!</v>
      </c>
    </row>
    <row r="165" spans="1:13" s="77" customFormat="1" ht="10.5" customHeight="1">
      <c r="A165" s="66"/>
      <c r="B165" s="69"/>
      <c r="C165" s="75"/>
      <c r="D165" s="76"/>
      <c r="E165" s="69"/>
      <c r="F165" s="69"/>
      <c r="G165" s="70" t="e">
        <f t="shared" si="14"/>
        <v>#DIV/0!</v>
      </c>
      <c r="H165" s="71">
        <f t="shared" si="15"/>
        <v>0</v>
      </c>
      <c r="I165" s="72" t="e">
        <f t="shared" si="16"/>
        <v>#DIV/0!</v>
      </c>
      <c r="J165" s="73">
        <f t="shared" si="17"/>
        <v>0</v>
      </c>
      <c r="K165" s="74" t="e">
        <f t="shared" si="18"/>
        <v>#DIV/0!</v>
      </c>
      <c r="L165" s="70" t="e">
        <f t="shared" si="19"/>
        <v>#DIV/0!</v>
      </c>
      <c r="M165" s="70" t="e">
        <f t="shared" si="20"/>
        <v>#DIV/0!</v>
      </c>
    </row>
    <row r="166" spans="1:13" s="77" customFormat="1" ht="10.5" customHeight="1">
      <c r="A166" s="66"/>
      <c r="B166" s="69"/>
      <c r="C166" s="75"/>
      <c r="D166" s="76"/>
      <c r="E166" s="69"/>
      <c r="F166" s="69"/>
      <c r="G166" s="70" t="e">
        <f t="shared" si="14"/>
        <v>#DIV/0!</v>
      </c>
      <c r="H166" s="71">
        <f t="shared" si="15"/>
        <v>0</v>
      </c>
      <c r="I166" s="72" t="e">
        <f t="shared" si="16"/>
        <v>#DIV/0!</v>
      </c>
      <c r="J166" s="73">
        <f t="shared" si="17"/>
        <v>0</v>
      </c>
      <c r="K166" s="74" t="e">
        <f t="shared" si="18"/>
        <v>#DIV/0!</v>
      </c>
      <c r="L166" s="70" t="e">
        <f t="shared" si="19"/>
        <v>#DIV/0!</v>
      </c>
      <c r="M166" s="70" t="e">
        <f t="shared" si="20"/>
        <v>#DIV/0!</v>
      </c>
    </row>
    <row r="167" spans="1:13" s="77" customFormat="1" ht="10.5" customHeight="1">
      <c r="A167" s="66"/>
      <c r="B167" s="69"/>
      <c r="C167" s="75"/>
      <c r="D167" s="76"/>
      <c r="E167" s="69"/>
      <c r="F167" s="69"/>
      <c r="G167" s="70" t="e">
        <f t="shared" si="14"/>
        <v>#DIV/0!</v>
      </c>
      <c r="H167" s="71">
        <f t="shared" si="15"/>
        <v>0</v>
      </c>
      <c r="I167" s="72" t="e">
        <f t="shared" si="16"/>
        <v>#DIV/0!</v>
      </c>
      <c r="J167" s="73">
        <f t="shared" si="17"/>
        <v>0</v>
      </c>
      <c r="K167" s="74" t="e">
        <f t="shared" si="18"/>
        <v>#DIV/0!</v>
      </c>
      <c r="L167" s="70" t="e">
        <f t="shared" si="19"/>
        <v>#DIV/0!</v>
      </c>
      <c r="M167" s="70" t="e">
        <f t="shared" si="20"/>
        <v>#DIV/0!</v>
      </c>
    </row>
    <row r="168" spans="1:13" s="77" customFormat="1" ht="10.5" customHeight="1">
      <c r="A168" s="66"/>
      <c r="B168" s="69"/>
      <c r="C168" s="75"/>
      <c r="D168" s="76"/>
      <c r="E168" s="69"/>
      <c r="F168" s="69"/>
      <c r="G168" s="70" t="e">
        <f t="shared" si="14"/>
        <v>#DIV/0!</v>
      </c>
      <c r="H168" s="71">
        <f t="shared" si="15"/>
        <v>0</v>
      </c>
      <c r="I168" s="72" t="e">
        <f t="shared" si="16"/>
        <v>#DIV/0!</v>
      </c>
      <c r="J168" s="73">
        <f t="shared" si="17"/>
        <v>0</v>
      </c>
      <c r="K168" s="74" t="e">
        <f t="shared" si="18"/>
        <v>#DIV/0!</v>
      </c>
      <c r="L168" s="70" t="e">
        <f t="shared" si="19"/>
        <v>#DIV/0!</v>
      </c>
      <c r="M168" s="70" t="e">
        <f t="shared" si="20"/>
        <v>#DIV/0!</v>
      </c>
    </row>
    <row r="169" spans="1:13" s="77" customFormat="1" ht="10.5" customHeight="1">
      <c r="A169" s="66"/>
      <c r="B169" s="69"/>
      <c r="C169" s="75"/>
      <c r="D169" s="76"/>
      <c r="E169" s="69"/>
      <c r="F169" s="69"/>
      <c r="G169" s="70" t="e">
        <f t="shared" si="14"/>
        <v>#DIV/0!</v>
      </c>
      <c r="H169" s="71">
        <f t="shared" si="15"/>
        <v>0</v>
      </c>
      <c r="I169" s="72" t="e">
        <f t="shared" si="16"/>
        <v>#DIV/0!</v>
      </c>
      <c r="J169" s="73">
        <f t="shared" si="17"/>
        <v>0</v>
      </c>
      <c r="K169" s="74" t="e">
        <f t="shared" si="18"/>
        <v>#DIV/0!</v>
      </c>
      <c r="L169" s="70" t="e">
        <f t="shared" si="19"/>
        <v>#DIV/0!</v>
      </c>
      <c r="M169" s="70" t="e">
        <f t="shared" si="20"/>
        <v>#DIV/0!</v>
      </c>
    </row>
    <row r="170" spans="1:13" s="77" customFormat="1" ht="10.5" customHeight="1">
      <c r="A170" s="66"/>
      <c r="B170" s="69"/>
      <c r="C170" s="75"/>
      <c r="D170" s="76"/>
      <c r="E170" s="69"/>
      <c r="F170" s="69"/>
      <c r="G170" s="70" t="e">
        <f t="shared" si="14"/>
        <v>#DIV/0!</v>
      </c>
      <c r="H170" s="71">
        <f t="shared" si="15"/>
        <v>0</v>
      </c>
      <c r="I170" s="72" t="e">
        <f t="shared" si="16"/>
        <v>#DIV/0!</v>
      </c>
      <c r="J170" s="73">
        <f t="shared" si="17"/>
        <v>0</v>
      </c>
      <c r="K170" s="74" t="e">
        <f t="shared" si="18"/>
        <v>#DIV/0!</v>
      </c>
      <c r="L170" s="70" t="e">
        <f t="shared" si="19"/>
        <v>#DIV/0!</v>
      </c>
      <c r="M170" s="70" t="e">
        <f t="shared" si="20"/>
        <v>#DIV/0!</v>
      </c>
    </row>
    <row r="171" spans="1:13" s="77" customFormat="1" ht="10.5" customHeight="1">
      <c r="A171" s="66"/>
      <c r="B171" s="69"/>
      <c r="C171" s="75"/>
      <c r="D171" s="76"/>
      <c r="E171" s="69"/>
      <c r="F171" s="69"/>
      <c r="G171" s="70" t="e">
        <f t="shared" si="14"/>
        <v>#DIV/0!</v>
      </c>
      <c r="H171" s="71">
        <f t="shared" si="15"/>
        <v>0</v>
      </c>
      <c r="I171" s="72" t="e">
        <f t="shared" si="16"/>
        <v>#DIV/0!</v>
      </c>
      <c r="J171" s="73">
        <f t="shared" si="17"/>
        <v>0</v>
      </c>
      <c r="K171" s="74" t="e">
        <f t="shared" si="18"/>
        <v>#DIV/0!</v>
      </c>
      <c r="L171" s="70" t="e">
        <f t="shared" si="19"/>
        <v>#DIV/0!</v>
      </c>
      <c r="M171" s="70" t="e">
        <f t="shared" si="20"/>
        <v>#DIV/0!</v>
      </c>
    </row>
    <row r="172" spans="1:13" ht="10.5" customHeight="1">
      <c r="A172" s="66"/>
      <c r="B172" s="69"/>
      <c r="C172" s="75"/>
      <c r="D172" s="76"/>
      <c r="E172" s="69"/>
      <c r="F172" s="69"/>
      <c r="G172" s="70" t="e">
        <f t="shared" si="14"/>
        <v>#DIV/0!</v>
      </c>
      <c r="H172" s="71">
        <f t="shared" si="15"/>
        <v>0</v>
      </c>
      <c r="I172" s="72" t="e">
        <f t="shared" si="16"/>
        <v>#DIV/0!</v>
      </c>
      <c r="J172" s="73">
        <f t="shared" si="17"/>
        <v>0</v>
      </c>
      <c r="K172" s="74" t="e">
        <f t="shared" si="18"/>
        <v>#DIV/0!</v>
      </c>
      <c r="L172" s="70" t="e">
        <f t="shared" si="19"/>
        <v>#DIV/0!</v>
      </c>
      <c r="M172" s="70" t="e">
        <f t="shared" si="20"/>
        <v>#DIV/0!</v>
      </c>
    </row>
  </sheetData>
  <mergeCells count="2">
    <mergeCell ref="A1:G1"/>
    <mergeCell ref="H1:M1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1"/>
  <sheetViews>
    <sheetView workbookViewId="0">
      <selection activeCell="I14" sqref="I14"/>
    </sheetView>
  </sheetViews>
  <sheetFormatPr defaultRowHeight="12.75"/>
  <cols>
    <col min="1" max="1" width="15.7109375" style="35" customWidth="1"/>
    <col min="2" max="2" width="6.140625" style="35" customWidth="1"/>
    <col min="3" max="3" width="6.7109375" style="35" customWidth="1"/>
    <col min="4" max="4" width="7.42578125" style="35" customWidth="1"/>
    <col min="5" max="5" width="9.140625" style="35"/>
    <col min="6" max="6" width="11.7109375" style="35" customWidth="1"/>
    <col min="7" max="7" width="7.7109375" style="35" customWidth="1"/>
    <col min="8" max="8" width="9.7109375" style="35" customWidth="1"/>
    <col min="9" max="9" width="10.5703125" style="35" customWidth="1"/>
    <col min="10" max="10" width="13.85546875" style="35" customWidth="1"/>
    <col min="11" max="11" width="13.28515625" style="35" customWidth="1"/>
    <col min="12" max="16384" width="9.140625" style="35"/>
  </cols>
  <sheetData>
    <row r="1" spans="1:13" ht="15.75" customHeight="1">
      <c r="A1" s="92" t="s">
        <v>54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</row>
    <row r="2" spans="1:13" ht="51">
      <c r="A2" s="16" t="s">
        <v>0</v>
      </c>
      <c r="B2" s="16" t="s">
        <v>43</v>
      </c>
      <c r="C2" s="16" t="s">
        <v>46</v>
      </c>
      <c r="D2" s="37" t="s">
        <v>47</v>
      </c>
      <c r="E2" s="16" t="s">
        <v>48</v>
      </c>
      <c r="F2" s="24" t="s">
        <v>49</v>
      </c>
      <c r="G2" s="16" t="s">
        <v>41</v>
      </c>
      <c r="H2" s="24" t="s">
        <v>50</v>
      </c>
      <c r="I2" s="24" t="s">
        <v>51</v>
      </c>
      <c r="J2" s="16" t="s">
        <v>53</v>
      </c>
      <c r="K2" s="24" t="s">
        <v>52</v>
      </c>
      <c r="L2" s="16"/>
      <c r="M2" s="16"/>
    </row>
    <row r="3" spans="1:13">
      <c r="A3" s="36" t="s">
        <v>44</v>
      </c>
      <c r="B3" s="12">
        <v>20</v>
      </c>
      <c r="C3" s="12">
        <v>1</v>
      </c>
      <c r="D3" s="26">
        <f>B3*C3</f>
        <v>20</v>
      </c>
      <c r="E3" s="12">
        <v>1</v>
      </c>
      <c r="F3" s="26">
        <f>C3/E3</f>
        <v>1</v>
      </c>
      <c r="G3" s="12">
        <v>200</v>
      </c>
      <c r="H3" s="26">
        <f>G3/E3</f>
        <v>200</v>
      </c>
      <c r="I3" s="26">
        <f>D3*H3</f>
        <v>4000</v>
      </c>
      <c r="J3" s="12">
        <v>80</v>
      </c>
      <c r="K3" s="26">
        <f>D3-(D3*J3/100)</f>
        <v>4</v>
      </c>
      <c r="L3" s="12"/>
      <c r="M3" s="12"/>
    </row>
    <row r="4" spans="1:13">
      <c r="A4" s="36" t="s">
        <v>45</v>
      </c>
      <c r="B4" s="12">
        <v>20</v>
      </c>
      <c r="C4" s="12">
        <v>1</v>
      </c>
      <c r="D4" s="26">
        <f>B4*C4</f>
        <v>20</v>
      </c>
      <c r="E4" s="12">
        <v>0.1</v>
      </c>
      <c r="F4" s="26">
        <f>C4/E4</f>
        <v>10</v>
      </c>
      <c r="G4" s="12">
        <v>200</v>
      </c>
      <c r="H4" s="26">
        <f>G4/E4</f>
        <v>2000</v>
      </c>
      <c r="I4" s="26">
        <f>D4*H4</f>
        <v>40000</v>
      </c>
      <c r="J4" s="12">
        <v>80</v>
      </c>
      <c r="K4" s="26">
        <f t="shared" ref="K4:K31" si="0">D4-(D4*J4/100)</f>
        <v>4</v>
      </c>
      <c r="L4" s="12"/>
      <c r="M4" s="12"/>
    </row>
    <row r="5" spans="1:13">
      <c r="A5" s="36" t="s">
        <v>44</v>
      </c>
      <c r="B5" s="12">
        <v>10</v>
      </c>
      <c r="C5" s="12">
        <v>1</v>
      </c>
      <c r="D5" s="26">
        <f t="shared" ref="D5:D31" si="1">B5*C5</f>
        <v>10</v>
      </c>
      <c r="E5" s="12">
        <v>1</v>
      </c>
      <c r="F5" s="26">
        <f t="shared" ref="F5:F31" si="2">C5/E5</f>
        <v>1</v>
      </c>
      <c r="G5" s="12">
        <v>200</v>
      </c>
      <c r="H5" s="26">
        <f t="shared" ref="H5:H31" si="3">G5/E5</f>
        <v>200</v>
      </c>
      <c r="I5" s="26">
        <f t="shared" ref="I5:I31" si="4">D5*H5</f>
        <v>2000</v>
      </c>
      <c r="J5" s="12">
        <v>80</v>
      </c>
      <c r="K5" s="26">
        <f t="shared" si="0"/>
        <v>2</v>
      </c>
      <c r="L5" s="12"/>
      <c r="M5" s="12"/>
    </row>
    <row r="6" spans="1:13">
      <c r="A6" s="36" t="s">
        <v>45</v>
      </c>
      <c r="B6" s="12">
        <v>10</v>
      </c>
      <c r="C6" s="12">
        <v>1</v>
      </c>
      <c r="D6" s="26">
        <f t="shared" si="1"/>
        <v>10</v>
      </c>
      <c r="E6" s="12">
        <v>0.1</v>
      </c>
      <c r="F6" s="26">
        <f t="shared" si="2"/>
        <v>10</v>
      </c>
      <c r="G6" s="12">
        <v>200</v>
      </c>
      <c r="H6" s="26">
        <f>G6/E6</f>
        <v>2000</v>
      </c>
      <c r="I6" s="26">
        <f>D6*H6</f>
        <v>20000</v>
      </c>
      <c r="J6" s="12">
        <v>80</v>
      </c>
      <c r="K6" s="26">
        <f t="shared" si="0"/>
        <v>2</v>
      </c>
      <c r="L6" s="12"/>
      <c r="M6" s="12"/>
    </row>
    <row r="7" spans="1:13">
      <c r="A7" s="36" t="s">
        <v>44</v>
      </c>
      <c r="B7" s="12">
        <v>2</v>
      </c>
      <c r="C7" s="12">
        <v>1</v>
      </c>
      <c r="D7" s="26">
        <f t="shared" si="1"/>
        <v>2</v>
      </c>
      <c r="E7" s="12">
        <v>1</v>
      </c>
      <c r="F7" s="26">
        <f t="shared" si="2"/>
        <v>1</v>
      </c>
      <c r="G7" s="12">
        <v>200</v>
      </c>
      <c r="H7" s="26">
        <f t="shared" si="3"/>
        <v>200</v>
      </c>
      <c r="I7" s="26">
        <f t="shared" si="4"/>
        <v>400</v>
      </c>
      <c r="J7" s="12">
        <v>80</v>
      </c>
      <c r="K7" s="26">
        <f t="shared" si="0"/>
        <v>0.39999999999999991</v>
      </c>
      <c r="L7" s="12"/>
      <c r="M7" s="12"/>
    </row>
    <row r="8" spans="1:13">
      <c r="A8" s="36" t="s">
        <v>45</v>
      </c>
      <c r="B8" s="12">
        <v>2</v>
      </c>
      <c r="C8" s="12">
        <v>1</v>
      </c>
      <c r="D8" s="26">
        <f t="shared" si="1"/>
        <v>2</v>
      </c>
      <c r="E8" s="12">
        <v>0.1</v>
      </c>
      <c r="F8" s="26">
        <f t="shared" si="2"/>
        <v>10</v>
      </c>
      <c r="G8" s="12">
        <v>200</v>
      </c>
      <c r="H8" s="26">
        <f t="shared" si="3"/>
        <v>2000</v>
      </c>
      <c r="I8" s="26">
        <f t="shared" si="4"/>
        <v>4000</v>
      </c>
      <c r="J8" s="12">
        <v>80</v>
      </c>
      <c r="K8" s="26">
        <f t="shared" si="0"/>
        <v>0.39999999999999991</v>
      </c>
      <c r="L8" s="12"/>
      <c r="M8" s="12"/>
    </row>
    <row r="9" spans="1:13">
      <c r="A9" s="36" t="s">
        <v>44</v>
      </c>
      <c r="B9" s="12">
        <v>20</v>
      </c>
      <c r="C9" s="12">
        <v>1</v>
      </c>
      <c r="D9" s="26">
        <f>B9*C9</f>
        <v>20</v>
      </c>
      <c r="E9" s="12">
        <v>1</v>
      </c>
      <c r="F9" s="26">
        <f>C9/E9</f>
        <v>1</v>
      </c>
      <c r="G9" s="12">
        <v>200</v>
      </c>
      <c r="H9" s="26">
        <f>G9/E9</f>
        <v>200</v>
      </c>
      <c r="I9" s="26">
        <f>D9*H9</f>
        <v>4000</v>
      </c>
      <c r="J9" s="12">
        <v>80</v>
      </c>
      <c r="K9" s="26">
        <f t="shared" si="0"/>
        <v>4</v>
      </c>
      <c r="L9" s="12"/>
      <c r="M9" s="12"/>
    </row>
    <row r="10" spans="1:13">
      <c r="A10" s="36" t="s">
        <v>45</v>
      </c>
      <c r="B10" s="12">
        <v>20</v>
      </c>
      <c r="C10" s="12">
        <v>1</v>
      </c>
      <c r="D10" s="26">
        <f>B10*C10</f>
        <v>20</v>
      </c>
      <c r="E10" s="12">
        <v>0.5</v>
      </c>
      <c r="F10" s="26">
        <f>C10/E10</f>
        <v>2</v>
      </c>
      <c r="G10" s="12">
        <v>200</v>
      </c>
      <c r="H10" s="26">
        <f>G10/E10</f>
        <v>400</v>
      </c>
      <c r="I10" s="26">
        <f>D10*H10</f>
        <v>8000</v>
      </c>
      <c r="J10" s="12">
        <v>80</v>
      </c>
      <c r="K10" s="26">
        <f t="shared" si="0"/>
        <v>4</v>
      </c>
      <c r="L10" s="12"/>
      <c r="M10" s="12"/>
    </row>
    <row r="11" spans="1:13">
      <c r="A11" s="36" t="s">
        <v>44</v>
      </c>
      <c r="B11" s="12">
        <v>10</v>
      </c>
      <c r="C11" s="12">
        <v>1</v>
      </c>
      <c r="D11" s="26">
        <f t="shared" ref="D11:D14" si="5">B11*C11</f>
        <v>10</v>
      </c>
      <c r="E11" s="12">
        <v>1</v>
      </c>
      <c r="F11" s="26">
        <f t="shared" ref="F11:F14" si="6">C11/E11</f>
        <v>1</v>
      </c>
      <c r="G11" s="12">
        <v>200</v>
      </c>
      <c r="H11" s="26">
        <f t="shared" ref="H11" si="7">G11/E11</f>
        <v>200</v>
      </c>
      <c r="I11" s="26">
        <f t="shared" ref="I11" si="8">D11*H11</f>
        <v>2000</v>
      </c>
      <c r="J11" s="12">
        <v>80</v>
      </c>
      <c r="K11" s="26">
        <f t="shared" si="0"/>
        <v>2</v>
      </c>
      <c r="L11" s="12"/>
      <c r="M11" s="12"/>
    </row>
    <row r="12" spans="1:13">
      <c r="A12" s="36" t="s">
        <v>45</v>
      </c>
      <c r="B12" s="12">
        <v>10</v>
      </c>
      <c r="C12" s="12">
        <v>1</v>
      </c>
      <c r="D12" s="26">
        <f t="shared" si="5"/>
        <v>10</v>
      </c>
      <c r="E12" s="12">
        <v>0.5</v>
      </c>
      <c r="F12" s="26">
        <f t="shared" si="6"/>
        <v>2</v>
      </c>
      <c r="G12" s="12">
        <v>200</v>
      </c>
      <c r="H12" s="26">
        <f>G12/E12</f>
        <v>400</v>
      </c>
      <c r="I12" s="26">
        <f>D12*H12</f>
        <v>4000</v>
      </c>
      <c r="J12" s="12">
        <v>80</v>
      </c>
      <c r="K12" s="26">
        <f t="shared" si="0"/>
        <v>2</v>
      </c>
      <c r="L12" s="12"/>
      <c r="M12" s="12"/>
    </row>
    <row r="13" spans="1:13">
      <c r="A13" s="36" t="s">
        <v>44</v>
      </c>
      <c r="B13" s="12">
        <v>2</v>
      </c>
      <c r="C13" s="12">
        <v>1</v>
      </c>
      <c r="D13" s="26">
        <f t="shared" si="5"/>
        <v>2</v>
      </c>
      <c r="E13" s="12">
        <v>1</v>
      </c>
      <c r="F13" s="26">
        <f t="shared" si="6"/>
        <v>1</v>
      </c>
      <c r="G13" s="12">
        <v>200</v>
      </c>
      <c r="H13" s="26">
        <f t="shared" ref="H13:H14" si="9">G13/E13</f>
        <v>200</v>
      </c>
      <c r="I13" s="26">
        <f t="shared" ref="I13" si="10">D13*H13</f>
        <v>400</v>
      </c>
      <c r="J13" s="12">
        <v>80</v>
      </c>
      <c r="K13" s="26">
        <f t="shared" si="0"/>
        <v>0.39999999999999991</v>
      </c>
      <c r="L13" s="12"/>
      <c r="M13" s="12"/>
    </row>
    <row r="14" spans="1:13">
      <c r="A14" s="36" t="s">
        <v>45</v>
      </c>
      <c r="B14" s="12">
        <v>2</v>
      </c>
      <c r="C14" s="12">
        <v>1</v>
      </c>
      <c r="D14" s="26">
        <f t="shared" si="5"/>
        <v>2</v>
      </c>
      <c r="E14" s="12">
        <v>0.5</v>
      </c>
      <c r="F14" s="26">
        <f t="shared" si="6"/>
        <v>2</v>
      </c>
      <c r="G14" s="12">
        <v>200</v>
      </c>
      <c r="H14" s="26">
        <f t="shared" si="9"/>
        <v>400</v>
      </c>
      <c r="I14" s="26">
        <f>D14*H14</f>
        <v>800</v>
      </c>
      <c r="J14" s="12">
        <v>80</v>
      </c>
      <c r="K14" s="26">
        <f t="shared" si="0"/>
        <v>0.39999999999999991</v>
      </c>
      <c r="L14" s="12"/>
      <c r="M14" s="12"/>
    </row>
    <row r="15" spans="1:13">
      <c r="A15" s="36" t="s">
        <v>44</v>
      </c>
      <c r="B15" s="12"/>
      <c r="C15" s="12"/>
      <c r="D15" s="26">
        <f t="shared" si="1"/>
        <v>0</v>
      </c>
      <c r="E15" s="12"/>
      <c r="F15" s="26" t="e">
        <f t="shared" si="2"/>
        <v>#DIV/0!</v>
      </c>
      <c r="G15" s="12"/>
      <c r="H15" s="26" t="e">
        <f t="shared" si="3"/>
        <v>#DIV/0!</v>
      </c>
      <c r="I15" s="26" t="e">
        <f t="shared" si="4"/>
        <v>#DIV/0!</v>
      </c>
      <c r="J15" s="12">
        <v>80</v>
      </c>
      <c r="K15" s="26">
        <f t="shared" si="0"/>
        <v>0</v>
      </c>
      <c r="L15" s="12"/>
      <c r="M15" s="12"/>
    </row>
    <row r="16" spans="1:13">
      <c r="A16" s="36" t="s">
        <v>45</v>
      </c>
      <c r="B16" s="12"/>
      <c r="C16" s="12"/>
      <c r="D16" s="26">
        <f t="shared" si="1"/>
        <v>0</v>
      </c>
      <c r="E16" s="12"/>
      <c r="F16" s="26" t="e">
        <f t="shared" si="2"/>
        <v>#DIV/0!</v>
      </c>
      <c r="G16" s="12"/>
      <c r="H16" s="26" t="e">
        <f t="shared" si="3"/>
        <v>#DIV/0!</v>
      </c>
      <c r="I16" s="26" t="e">
        <f t="shared" si="4"/>
        <v>#DIV/0!</v>
      </c>
      <c r="J16" s="12">
        <v>80</v>
      </c>
      <c r="K16" s="26">
        <f t="shared" si="0"/>
        <v>0</v>
      </c>
      <c r="L16" s="12"/>
      <c r="M16" s="12"/>
    </row>
    <row r="17" spans="1:13">
      <c r="A17" s="36" t="s">
        <v>44</v>
      </c>
      <c r="B17" s="12"/>
      <c r="C17" s="12"/>
      <c r="D17" s="26">
        <f t="shared" si="1"/>
        <v>0</v>
      </c>
      <c r="E17" s="12"/>
      <c r="F17" s="26" t="e">
        <f t="shared" si="2"/>
        <v>#DIV/0!</v>
      </c>
      <c r="G17" s="12"/>
      <c r="H17" s="26" t="e">
        <f t="shared" si="3"/>
        <v>#DIV/0!</v>
      </c>
      <c r="I17" s="26" t="e">
        <f t="shared" si="4"/>
        <v>#DIV/0!</v>
      </c>
      <c r="J17" s="12">
        <v>80</v>
      </c>
      <c r="K17" s="26">
        <f t="shared" si="0"/>
        <v>0</v>
      </c>
      <c r="L17" s="12"/>
      <c r="M17" s="12"/>
    </row>
    <row r="18" spans="1:13">
      <c r="A18" s="36" t="s">
        <v>45</v>
      </c>
      <c r="B18" s="12"/>
      <c r="C18" s="12"/>
      <c r="D18" s="26">
        <f t="shared" si="1"/>
        <v>0</v>
      </c>
      <c r="E18" s="12"/>
      <c r="F18" s="26" t="e">
        <f t="shared" si="2"/>
        <v>#DIV/0!</v>
      </c>
      <c r="G18" s="12"/>
      <c r="H18" s="26" t="e">
        <f t="shared" si="3"/>
        <v>#DIV/0!</v>
      </c>
      <c r="I18" s="26" t="e">
        <f t="shared" si="4"/>
        <v>#DIV/0!</v>
      </c>
      <c r="J18" s="12">
        <v>80</v>
      </c>
      <c r="K18" s="26">
        <f t="shared" si="0"/>
        <v>0</v>
      </c>
      <c r="L18" s="12"/>
      <c r="M18" s="12"/>
    </row>
    <row r="19" spans="1:13">
      <c r="A19" s="36" t="s">
        <v>44</v>
      </c>
      <c r="B19" s="12"/>
      <c r="C19" s="12"/>
      <c r="D19" s="26">
        <f t="shared" si="1"/>
        <v>0</v>
      </c>
      <c r="E19" s="12"/>
      <c r="F19" s="26" t="e">
        <f t="shared" si="2"/>
        <v>#DIV/0!</v>
      </c>
      <c r="G19" s="12"/>
      <c r="H19" s="26" t="e">
        <f t="shared" si="3"/>
        <v>#DIV/0!</v>
      </c>
      <c r="I19" s="26" t="e">
        <f t="shared" si="4"/>
        <v>#DIV/0!</v>
      </c>
      <c r="J19" s="12">
        <v>80</v>
      </c>
      <c r="K19" s="26">
        <f t="shared" si="0"/>
        <v>0</v>
      </c>
      <c r="L19" s="12"/>
      <c r="M19" s="12"/>
    </row>
    <row r="20" spans="1:13">
      <c r="A20" s="36" t="s">
        <v>45</v>
      </c>
      <c r="B20" s="12"/>
      <c r="C20" s="12"/>
      <c r="D20" s="26">
        <f t="shared" si="1"/>
        <v>0</v>
      </c>
      <c r="E20" s="12"/>
      <c r="F20" s="26" t="e">
        <f t="shared" si="2"/>
        <v>#DIV/0!</v>
      </c>
      <c r="G20" s="12"/>
      <c r="H20" s="26" t="e">
        <f t="shared" si="3"/>
        <v>#DIV/0!</v>
      </c>
      <c r="I20" s="26" t="e">
        <f t="shared" si="4"/>
        <v>#DIV/0!</v>
      </c>
      <c r="J20" s="12">
        <v>80</v>
      </c>
      <c r="K20" s="26">
        <f t="shared" si="0"/>
        <v>0</v>
      </c>
      <c r="L20" s="12"/>
      <c r="M20" s="12"/>
    </row>
    <row r="21" spans="1:13">
      <c r="A21" s="36" t="s">
        <v>44</v>
      </c>
      <c r="B21" s="12"/>
      <c r="C21" s="12"/>
      <c r="D21" s="26">
        <f t="shared" si="1"/>
        <v>0</v>
      </c>
      <c r="E21" s="12"/>
      <c r="F21" s="26" t="e">
        <f t="shared" si="2"/>
        <v>#DIV/0!</v>
      </c>
      <c r="G21" s="12"/>
      <c r="H21" s="26" t="e">
        <f t="shared" si="3"/>
        <v>#DIV/0!</v>
      </c>
      <c r="I21" s="26" t="e">
        <f t="shared" si="4"/>
        <v>#DIV/0!</v>
      </c>
      <c r="J21" s="12">
        <v>80</v>
      </c>
      <c r="K21" s="26">
        <f t="shared" si="0"/>
        <v>0</v>
      </c>
      <c r="L21" s="12"/>
      <c r="M21" s="12"/>
    </row>
    <row r="22" spans="1:13">
      <c r="A22" s="36" t="s">
        <v>45</v>
      </c>
      <c r="B22" s="12"/>
      <c r="C22" s="12"/>
      <c r="D22" s="26">
        <f t="shared" si="1"/>
        <v>0</v>
      </c>
      <c r="E22" s="12"/>
      <c r="F22" s="26" t="e">
        <f t="shared" si="2"/>
        <v>#DIV/0!</v>
      </c>
      <c r="G22" s="12"/>
      <c r="H22" s="26" t="e">
        <f t="shared" si="3"/>
        <v>#DIV/0!</v>
      </c>
      <c r="I22" s="26" t="e">
        <f t="shared" si="4"/>
        <v>#DIV/0!</v>
      </c>
      <c r="J22" s="12">
        <v>80</v>
      </c>
      <c r="K22" s="26">
        <f t="shared" si="0"/>
        <v>0</v>
      </c>
      <c r="L22" s="12"/>
      <c r="M22" s="12"/>
    </row>
    <row r="23" spans="1:13">
      <c r="A23" s="36" t="s">
        <v>44</v>
      </c>
      <c r="B23" s="12"/>
      <c r="C23" s="12"/>
      <c r="D23" s="26">
        <f t="shared" si="1"/>
        <v>0</v>
      </c>
      <c r="E23" s="12"/>
      <c r="F23" s="26" t="e">
        <f t="shared" si="2"/>
        <v>#DIV/0!</v>
      </c>
      <c r="G23" s="12"/>
      <c r="H23" s="26" t="e">
        <f t="shared" si="3"/>
        <v>#DIV/0!</v>
      </c>
      <c r="I23" s="26" t="e">
        <f t="shared" si="4"/>
        <v>#DIV/0!</v>
      </c>
      <c r="J23" s="12">
        <v>80</v>
      </c>
      <c r="K23" s="26">
        <f t="shared" si="0"/>
        <v>0</v>
      </c>
      <c r="L23" s="12"/>
      <c r="M23" s="12"/>
    </row>
    <row r="24" spans="1:13">
      <c r="A24" s="36" t="s">
        <v>45</v>
      </c>
      <c r="B24" s="12"/>
      <c r="C24" s="12"/>
      <c r="D24" s="26">
        <f t="shared" si="1"/>
        <v>0</v>
      </c>
      <c r="E24" s="12"/>
      <c r="F24" s="26" t="e">
        <f t="shared" si="2"/>
        <v>#DIV/0!</v>
      </c>
      <c r="G24" s="12"/>
      <c r="H24" s="26" t="e">
        <f t="shared" si="3"/>
        <v>#DIV/0!</v>
      </c>
      <c r="I24" s="26" t="e">
        <f t="shared" si="4"/>
        <v>#DIV/0!</v>
      </c>
      <c r="J24" s="12">
        <v>80</v>
      </c>
      <c r="K24" s="26">
        <f t="shared" si="0"/>
        <v>0</v>
      </c>
      <c r="L24" s="12"/>
      <c r="M24" s="12"/>
    </row>
    <row r="25" spans="1:13">
      <c r="A25" s="36" t="s">
        <v>44</v>
      </c>
      <c r="B25" s="12"/>
      <c r="C25" s="12"/>
      <c r="D25" s="26">
        <f t="shared" si="1"/>
        <v>0</v>
      </c>
      <c r="E25" s="12"/>
      <c r="F25" s="26" t="e">
        <f t="shared" si="2"/>
        <v>#DIV/0!</v>
      </c>
      <c r="G25" s="12"/>
      <c r="H25" s="26" t="e">
        <f t="shared" si="3"/>
        <v>#DIV/0!</v>
      </c>
      <c r="I25" s="26" t="e">
        <f t="shared" si="4"/>
        <v>#DIV/0!</v>
      </c>
      <c r="J25" s="12">
        <v>80</v>
      </c>
      <c r="K25" s="26">
        <f t="shared" si="0"/>
        <v>0</v>
      </c>
      <c r="L25" s="12"/>
      <c r="M25" s="12"/>
    </row>
    <row r="26" spans="1:13">
      <c r="A26" s="36" t="s">
        <v>45</v>
      </c>
      <c r="B26" s="12"/>
      <c r="C26" s="12"/>
      <c r="D26" s="26">
        <f t="shared" si="1"/>
        <v>0</v>
      </c>
      <c r="E26" s="12"/>
      <c r="F26" s="26" t="e">
        <f t="shared" si="2"/>
        <v>#DIV/0!</v>
      </c>
      <c r="G26" s="12"/>
      <c r="H26" s="26" t="e">
        <f t="shared" si="3"/>
        <v>#DIV/0!</v>
      </c>
      <c r="I26" s="26" t="e">
        <f t="shared" si="4"/>
        <v>#DIV/0!</v>
      </c>
      <c r="J26" s="12">
        <v>80</v>
      </c>
      <c r="K26" s="26">
        <f t="shared" si="0"/>
        <v>0</v>
      </c>
      <c r="L26" s="12"/>
      <c r="M26" s="12"/>
    </row>
    <row r="27" spans="1:13">
      <c r="A27" s="36" t="s">
        <v>44</v>
      </c>
      <c r="B27" s="12"/>
      <c r="C27" s="12"/>
      <c r="D27" s="26">
        <f t="shared" si="1"/>
        <v>0</v>
      </c>
      <c r="E27" s="12"/>
      <c r="F27" s="26" t="e">
        <f t="shared" si="2"/>
        <v>#DIV/0!</v>
      </c>
      <c r="G27" s="12"/>
      <c r="H27" s="26" t="e">
        <f t="shared" si="3"/>
        <v>#DIV/0!</v>
      </c>
      <c r="I27" s="26" t="e">
        <f t="shared" si="4"/>
        <v>#DIV/0!</v>
      </c>
      <c r="J27" s="12">
        <v>80</v>
      </c>
      <c r="K27" s="26">
        <f t="shared" si="0"/>
        <v>0</v>
      </c>
      <c r="L27" s="12"/>
      <c r="M27" s="12"/>
    </row>
    <row r="28" spans="1:13">
      <c r="A28" s="36" t="s">
        <v>45</v>
      </c>
      <c r="B28" s="12"/>
      <c r="C28" s="12"/>
      <c r="D28" s="26">
        <f t="shared" si="1"/>
        <v>0</v>
      </c>
      <c r="E28" s="12"/>
      <c r="F28" s="26" t="e">
        <f t="shared" si="2"/>
        <v>#DIV/0!</v>
      </c>
      <c r="G28" s="12"/>
      <c r="H28" s="26" t="e">
        <f t="shared" si="3"/>
        <v>#DIV/0!</v>
      </c>
      <c r="I28" s="26" t="e">
        <f t="shared" si="4"/>
        <v>#DIV/0!</v>
      </c>
      <c r="J28" s="12">
        <v>80</v>
      </c>
      <c r="K28" s="26">
        <f t="shared" si="0"/>
        <v>0</v>
      </c>
      <c r="L28" s="12"/>
      <c r="M28" s="12"/>
    </row>
    <row r="29" spans="1:13">
      <c r="A29" s="36" t="s">
        <v>44</v>
      </c>
      <c r="B29" s="12"/>
      <c r="C29" s="12"/>
      <c r="D29" s="26">
        <f t="shared" si="1"/>
        <v>0</v>
      </c>
      <c r="E29" s="12"/>
      <c r="F29" s="26" t="e">
        <f t="shared" si="2"/>
        <v>#DIV/0!</v>
      </c>
      <c r="G29" s="12"/>
      <c r="H29" s="26" t="e">
        <f t="shared" si="3"/>
        <v>#DIV/0!</v>
      </c>
      <c r="I29" s="26" t="e">
        <f t="shared" si="4"/>
        <v>#DIV/0!</v>
      </c>
      <c r="J29" s="12">
        <v>80</v>
      </c>
      <c r="K29" s="26">
        <f t="shared" si="0"/>
        <v>0</v>
      </c>
      <c r="L29" s="12"/>
      <c r="M29" s="12"/>
    </row>
    <row r="30" spans="1:13">
      <c r="A30" s="36" t="s">
        <v>45</v>
      </c>
      <c r="B30" s="12"/>
      <c r="C30" s="12"/>
      <c r="D30" s="26">
        <f t="shared" si="1"/>
        <v>0</v>
      </c>
      <c r="E30" s="12"/>
      <c r="F30" s="26" t="e">
        <f t="shared" si="2"/>
        <v>#DIV/0!</v>
      </c>
      <c r="G30" s="12"/>
      <c r="H30" s="26" t="e">
        <f t="shared" si="3"/>
        <v>#DIV/0!</v>
      </c>
      <c r="I30" s="26" t="e">
        <f t="shared" si="4"/>
        <v>#DIV/0!</v>
      </c>
      <c r="J30" s="12">
        <v>80</v>
      </c>
      <c r="K30" s="26">
        <f t="shared" si="0"/>
        <v>0</v>
      </c>
      <c r="L30" s="12"/>
      <c r="M30" s="12"/>
    </row>
    <row r="31" spans="1:13">
      <c r="A31" s="36" t="s">
        <v>44</v>
      </c>
      <c r="B31" s="12"/>
      <c r="C31" s="12"/>
      <c r="D31" s="26">
        <f t="shared" si="1"/>
        <v>0</v>
      </c>
      <c r="E31" s="12"/>
      <c r="F31" s="26" t="e">
        <f t="shared" si="2"/>
        <v>#DIV/0!</v>
      </c>
      <c r="G31" s="12"/>
      <c r="H31" s="26" t="e">
        <f t="shared" si="3"/>
        <v>#DIV/0!</v>
      </c>
      <c r="I31" s="26" t="e">
        <f t="shared" si="4"/>
        <v>#DIV/0!</v>
      </c>
      <c r="J31" s="12">
        <v>80</v>
      </c>
      <c r="K31" s="26">
        <f t="shared" si="0"/>
        <v>0</v>
      </c>
      <c r="L31" s="12"/>
      <c r="M31" s="12"/>
    </row>
  </sheetData>
  <mergeCells count="1">
    <mergeCell ref="A1:M1"/>
  </mergeCells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M178"/>
  <sheetViews>
    <sheetView workbookViewId="0">
      <selection activeCell="D18" sqref="D18"/>
    </sheetView>
  </sheetViews>
  <sheetFormatPr defaultRowHeight="11.25" customHeight="1"/>
  <cols>
    <col min="1" max="1" width="27.85546875" style="40" customWidth="1"/>
    <col min="2" max="2" width="6.7109375" customWidth="1"/>
    <col min="3" max="3" width="7.7109375" customWidth="1"/>
    <col min="4" max="4" width="9.42578125" style="11" customWidth="1"/>
    <col min="5" max="5" width="9" customWidth="1"/>
    <col min="6" max="6" width="6.28515625" customWidth="1"/>
    <col min="7" max="7" width="8.140625" customWidth="1"/>
    <col min="8" max="8" width="8" customWidth="1"/>
    <col min="11" max="11" width="8.5703125" customWidth="1"/>
    <col min="12" max="12" width="9.85546875" customWidth="1"/>
    <col min="13" max="13" width="16.42578125" customWidth="1"/>
  </cols>
  <sheetData>
    <row r="1" spans="1:13" ht="18" customHeight="1">
      <c r="A1" s="82" t="s">
        <v>269</v>
      </c>
      <c r="B1" s="83"/>
      <c r="C1" s="83"/>
      <c r="D1" s="83"/>
      <c r="E1" s="83"/>
      <c r="F1" s="83"/>
      <c r="G1" s="84"/>
      <c r="H1" s="85" t="s">
        <v>35</v>
      </c>
      <c r="I1" s="86"/>
      <c r="J1" s="86"/>
      <c r="K1" s="86"/>
      <c r="L1" s="86"/>
      <c r="M1" s="86"/>
    </row>
    <row r="2" spans="1:13" s="10" customFormat="1" ht="55.5" customHeight="1">
      <c r="A2" s="16" t="s">
        <v>262</v>
      </c>
      <c r="B2" s="16" t="s">
        <v>43</v>
      </c>
      <c r="C2" s="16" t="s">
        <v>277</v>
      </c>
      <c r="D2" s="17" t="s">
        <v>41</v>
      </c>
      <c r="E2" s="16" t="s">
        <v>264</v>
      </c>
      <c r="F2" s="41" t="s">
        <v>95</v>
      </c>
      <c r="G2" s="16" t="s">
        <v>265</v>
      </c>
      <c r="H2" s="23" t="s">
        <v>34</v>
      </c>
      <c r="I2" s="24" t="s">
        <v>239</v>
      </c>
      <c r="J2" s="24" t="s">
        <v>240</v>
      </c>
      <c r="K2" s="24" t="s">
        <v>241</v>
      </c>
      <c r="L2" s="24" t="s">
        <v>242</v>
      </c>
      <c r="M2" s="45" t="s">
        <v>244</v>
      </c>
    </row>
    <row r="3" spans="1:13" ht="11.25" customHeight="1">
      <c r="A3" s="18" t="s">
        <v>263</v>
      </c>
      <c r="B3" s="12">
        <v>220</v>
      </c>
      <c r="C3" s="26">
        <v>6</v>
      </c>
      <c r="D3" s="13">
        <v>500</v>
      </c>
      <c r="E3" s="12">
        <v>2.5</v>
      </c>
      <c r="F3" s="12">
        <v>0.11</v>
      </c>
      <c r="G3" s="80">
        <f>B3*F3</f>
        <v>24.2</v>
      </c>
      <c r="H3" s="15">
        <f>E3*D3</f>
        <v>1250</v>
      </c>
      <c r="I3" s="25">
        <f>E3/G3</f>
        <v>0.10330578512396695</v>
      </c>
      <c r="J3" s="27">
        <f>(D3/100)*E3</f>
        <v>12.5</v>
      </c>
      <c r="K3" s="28">
        <f>B3/F3</f>
        <v>2000</v>
      </c>
      <c r="L3" s="42">
        <f>G3/E3</f>
        <v>9.68</v>
      </c>
      <c r="M3" s="42">
        <f>J3*100/G3</f>
        <v>51.652892561983471</v>
      </c>
    </row>
    <row r="4" spans="1:13" ht="11.25" customHeight="1">
      <c r="A4" s="18" t="s">
        <v>266</v>
      </c>
      <c r="B4" s="12">
        <v>220</v>
      </c>
      <c r="C4" s="26">
        <v>15</v>
      </c>
      <c r="D4" s="13">
        <v>500</v>
      </c>
      <c r="E4" s="12">
        <v>5</v>
      </c>
      <c r="F4" s="12">
        <v>0.18</v>
      </c>
      <c r="G4" s="80">
        <f t="shared" ref="G4:G17" si="0">B4*F4</f>
        <v>39.6</v>
      </c>
      <c r="H4" s="15">
        <f t="shared" ref="H4:H17" si="1">E4*D4</f>
        <v>2500</v>
      </c>
      <c r="I4" s="25">
        <f t="shared" ref="I4:I17" si="2">E4/G4</f>
        <v>0.12626262626262627</v>
      </c>
      <c r="J4" s="27">
        <f t="shared" ref="J4:J17" si="3">(D4/100)*E4</f>
        <v>25</v>
      </c>
      <c r="K4" s="28">
        <f t="shared" ref="K4:K17" si="4">B4/F4</f>
        <v>1222.2222222222222</v>
      </c>
      <c r="L4" s="42">
        <f t="shared" ref="L4:L17" si="5">G4/E4</f>
        <v>7.92</v>
      </c>
      <c r="M4" s="42">
        <f>J4*100/G4</f>
        <v>63.131313131313128</v>
      </c>
    </row>
    <row r="5" spans="1:13" ht="11.25" customHeight="1">
      <c r="A5" s="18" t="s">
        <v>268</v>
      </c>
      <c r="B5" s="12">
        <v>220</v>
      </c>
      <c r="C5" s="26">
        <v>25</v>
      </c>
      <c r="D5" s="13">
        <v>500</v>
      </c>
      <c r="E5" s="12">
        <v>8</v>
      </c>
      <c r="F5" s="12">
        <v>0.28999999999999998</v>
      </c>
      <c r="G5" s="80">
        <f t="shared" si="0"/>
        <v>63.8</v>
      </c>
      <c r="H5" s="15">
        <f t="shared" si="1"/>
        <v>4000</v>
      </c>
      <c r="I5" s="25">
        <f t="shared" si="2"/>
        <v>0.12539184952978058</v>
      </c>
      <c r="J5" s="27">
        <f t="shared" si="3"/>
        <v>40</v>
      </c>
      <c r="K5" s="28">
        <f t="shared" si="4"/>
        <v>758.62068965517244</v>
      </c>
      <c r="L5" s="42">
        <f t="shared" si="5"/>
        <v>7.9749999999999996</v>
      </c>
      <c r="M5" s="42">
        <f t="shared" ref="M5:M17" si="6">J5*100/G5</f>
        <v>62.695924764890286</v>
      </c>
    </row>
    <row r="6" spans="1:13" ht="11.25" customHeight="1">
      <c r="A6" s="18" t="s">
        <v>270</v>
      </c>
      <c r="B6" s="12">
        <v>220</v>
      </c>
      <c r="C6" s="26">
        <v>40</v>
      </c>
      <c r="D6" s="13">
        <v>500</v>
      </c>
      <c r="E6" s="12">
        <v>10</v>
      </c>
      <c r="F6" s="12">
        <v>0.36</v>
      </c>
      <c r="G6" s="80">
        <f t="shared" si="0"/>
        <v>79.2</v>
      </c>
      <c r="H6" s="15">
        <f t="shared" si="1"/>
        <v>5000</v>
      </c>
      <c r="I6" s="25">
        <f t="shared" si="2"/>
        <v>0.12626262626262627</v>
      </c>
      <c r="J6" s="27">
        <f t="shared" si="3"/>
        <v>50</v>
      </c>
      <c r="K6" s="28">
        <f t="shared" si="4"/>
        <v>611.11111111111109</v>
      </c>
      <c r="L6" s="42">
        <f t="shared" si="5"/>
        <v>7.92</v>
      </c>
      <c r="M6" s="42">
        <f t="shared" si="6"/>
        <v>63.131313131313128</v>
      </c>
    </row>
    <row r="7" spans="1:13" ht="11.25" customHeight="1">
      <c r="A7" s="18" t="s">
        <v>271</v>
      </c>
      <c r="B7" s="12">
        <v>220</v>
      </c>
      <c r="C7" s="26">
        <v>60</v>
      </c>
      <c r="D7" s="13">
        <v>500</v>
      </c>
      <c r="E7" s="12">
        <v>20</v>
      </c>
      <c r="F7" s="12">
        <v>0.52</v>
      </c>
      <c r="G7" s="80">
        <f t="shared" si="0"/>
        <v>114.4</v>
      </c>
      <c r="H7" s="15">
        <f t="shared" si="1"/>
        <v>10000</v>
      </c>
      <c r="I7" s="25">
        <f t="shared" si="2"/>
        <v>0.17482517482517482</v>
      </c>
      <c r="J7" s="27">
        <f t="shared" si="3"/>
        <v>100</v>
      </c>
      <c r="K7" s="28">
        <f t="shared" si="4"/>
        <v>423.07692307692304</v>
      </c>
      <c r="L7" s="42">
        <f t="shared" si="5"/>
        <v>5.7200000000000006</v>
      </c>
      <c r="M7" s="42">
        <f t="shared" si="6"/>
        <v>87.412587412587413</v>
      </c>
    </row>
    <row r="8" spans="1:13" ht="11.25" customHeight="1">
      <c r="A8" s="18" t="s">
        <v>272</v>
      </c>
      <c r="B8" s="12">
        <v>220</v>
      </c>
      <c r="C8" s="26">
        <v>90</v>
      </c>
      <c r="D8" s="13">
        <v>500</v>
      </c>
      <c r="E8" s="12">
        <v>30</v>
      </c>
      <c r="F8" s="12">
        <v>0.72</v>
      </c>
      <c r="G8" s="80">
        <f t="shared" si="0"/>
        <v>158.4</v>
      </c>
      <c r="H8" s="15">
        <f t="shared" si="1"/>
        <v>15000</v>
      </c>
      <c r="I8" s="25">
        <f t="shared" si="2"/>
        <v>0.18939393939393939</v>
      </c>
      <c r="J8" s="27">
        <f t="shared" si="3"/>
        <v>150</v>
      </c>
      <c r="K8" s="28">
        <f t="shared" si="4"/>
        <v>305.55555555555554</v>
      </c>
      <c r="L8" s="42">
        <f t="shared" si="5"/>
        <v>5.28</v>
      </c>
      <c r="M8" s="42">
        <f t="shared" si="6"/>
        <v>94.696969696969688</v>
      </c>
    </row>
    <row r="9" spans="1:13" ht="11.25" customHeight="1">
      <c r="A9" s="18" t="s">
        <v>273</v>
      </c>
      <c r="B9" s="12">
        <v>220</v>
      </c>
      <c r="C9" s="26">
        <v>120</v>
      </c>
      <c r="D9" s="13">
        <v>500</v>
      </c>
      <c r="E9" s="12">
        <v>40</v>
      </c>
      <c r="F9" s="12">
        <v>0.95</v>
      </c>
      <c r="G9" s="80">
        <f t="shared" si="0"/>
        <v>209</v>
      </c>
      <c r="H9" s="15">
        <f t="shared" si="1"/>
        <v>20000</v>
      </c>
      <c r="I9" s="25">
        <f t="shared" si="2"/>
        <v>0.19138755980861244</v>
      </c>
      <c r="J9" s="27">
        <f t="shared" si="3"/>
        <v>200</v>
      </c>
      <c r="K9" s="28">
        <f t="shared" si="4"/>
        <v>231.57894736842107</v>
      </c>
      <c r="L9" s="42">
        <f t="shared" si="5"/>
        <v>5.2249999999999996</v>
      </c>
      <c r="M9" s="42">
        <f t="shared" si="6"/>
        <v>95.693779904306226</v>
      </c>
    </row>
    <row r="10" spans="1:13" ht="11.25" customHeight="1">
      <c r="A10" s="18" t="s">
        <v>274</v>
      </c>
      <c r="B10" s="12">
        <v>220</v>
      </c>
      <c r="C10" s="26">
        <v>140</v>
      </c>
      <c r="D10" s="13">
        <v>500</v>
      </c>
      <c r="E10" s="13">
        <v>40</v>
      </c>
      <c r="F10" s="12">
        <v>1.05</v>
      </c>
      <c r="G10" s="80">
        <f t="shared" si="0"/>
        <v>231</v>
      </c>
      <c r="H10" s="15">
        <f t="shared" si="1"/>
        <v>20000</v>
      </c>
      <c r="I10" s="25">
        <f t="shared" si="2"/>
        <v>0.17316017316017315</v>
      </c>
      <c r="J10" s="27">
        <f t="shared" si="3"/>
        <v>200</v>
      </c>
      <c r="K10" s="28">
        <f t="shared" si="4"/>
        <v>209.52380952380952</v>
      </c>
      <c r="L10" s="42">
        <f>G10/E10</f>
        <v>5.7750000000000004</v>
      </c>
      <c r="M10" s="42">
        <f>J10*100/G10</f>
        <v>86.580086580086586</v>
      </c>
    </row>
    <row r="11" spans="1:13" ht="11.25" customHeight="1">
      <c r="A11" s="18" t="s">
        <v>275</v>
      </c>
      <c r="B11" s="12">
        <v>220</v>
      </c>
      <c r="C11" s="26">
        <v>40</v>
      </c>
      <c r="D11" s="13">
        <v>500</v>
      </c>
      <c r="E11" s="12">
        <v>7.8</v>
      </c>
      <c r="F11" s="12"/>
      <c r="G11" s="80">
        <f t="shared" si="0"/>
        <v>0</v>
      </c>
      <c r="H11" s="15">
        <f t="shared" si="1"/>
        <v>3900</v>
      </c>
      <c r="I11" s="25" t="e">
        <f t="shared" si="2"/>
        <v>#DIV/0!</v>
      </c>
      <c r="J11" s="27">
        <f t="shared" si="3"/>
        <v>39</v>
      </c>
      <c r="K11" s="28" t="e">
        <f t="shared" si="4"/>
        <v>#DIV/0!</v>
      </c>
      <c r="L11" s="42">
        <f t="shared" si="5"/>
        <v>0</v>
      </c>
      <c r="M11" s="42" t="e">
        <f t="shared" si="6"/>
        <v>#DIV/0!</v>
      </c>
    </row>
    <row r="12" spans="1:13" ht="11.25" customHeight="1">
      <c r="A12" s="18"/>
      <c r="B12" s="12"/>
      <c r="C12" s="26"/>
      <c r="D12" s="13"/>
      <c r="E12" s="12"/>
      <c r="F12" s="12"/>
      <c r="G12" s="80">
        <f t="shared" si="0"/>
        <v>0</v>
      </c>
      <c r="H12" s="15">
        <f t="shared" si="1"/>
        <v>0</v>
      </c>
      <c r="I12" s="25" t="e">
        <f t="shared" si="2"/>
        <v>#DIV/0!</v>
      </c>
      <c r="J12" s="27">
        <f t="shared" si="3"/>
        <v>0</v>
      </c>
      <c r="K12" s="28" t="e">
        <f t="shared" si="4"/>
        <v>#DIV/0!</v>
      </c>
      <c r="L12" s="42" t="e">
        <f t="shared" si="5"/>
        <v>#DIV/0!</v>
      </c>
      <c r="M12" s="42" t="e">
        <f t="shared" si="6"/>
        <v>#DIV/0!</v>
      </c>
    </row>
    <row r="13" spans="1:13" ht="11.25" customHeight="1">
      <c r="A13" s="18"/>
      <c r="B13" s="12"/>
      <c r="C13" s="26"/>
      <c r="D13" s="13"/>
      <c r="E13" s="12"/>
      <c r="F13" s="12"/>
      <c r="G13" s="80">
        <f t="shared" si="0"/>
        <v>0</v>
      </c>
      <c r="H13" s="15">
        <f t="shared" si="1"/>
        <v>0</v>
      </c>
      <c r="I13" s="25" t="e">
        <f t="shared" si="2"/>
        <v>#DIV/0!</v>
      </c>
      <c r="J13" s="27">
        <f t="shared" si="3"/>
        <v>0</v>
      </c>
      <c r="K13" s="28" t="e">
        <f t="shared" si="4"/>
        <v>#DIV/0!</v>
      </c>
      <c r="L13" s="42" t="e">
        <f t="shared" si="5"/>
        <v>#DIV/0!</v>
      </c>
      <c r="M13" s="42" t="e">
        <f t="shared" si="6"/>
        <v>#DIV/0!</v>
      </c>
    </row>
    <row r="14" spans="1:13" ht="11.25" customHeight="1">
      <c r="A14" s="18"/>
      <c r="B14" s="12"/>
      <c r="C14" s="26"/>
      <c r="D14" s="13"/>
      <c r="E14" s="12"/>
      <c r="F14" s="12"/>
      <c r="G14" s="80">
        <f t="shared" si="0"/>
        <v>0</v>
      </c>
      <c r="H14" s="15">
        <f t="shared" si="1"/>
        <v>0</v>
      </c>
      <c r="I14" s="25" t="e">
        <f t="shared" si="2"/>
        <v>#DIV/0!</v>
      </c>
      <c r="J14" s="27">
        <f t="shared" si="3"/>
        <v>0</v>
      </c>
      <c r="K14" s="28" t="e">
        <f t="shared" si="4"/>
        <v>#DIV/0!</v>
      </c>
      <c r="L14" s="42" t="e">
        <f t="shared" si="5"/>
        <v>#DIV/0!</v>
      </c>
      <c r="M14" s="42" t="e">
        <f t="shared" si="6"/>
        <v>#DIV/0!</v>
      </c>
    </row>
    <row r="15" spans="1:13" ht="11.25" customHeight="1">
      <c r="A15" s="18" t="s">
        <v>296</v>
      </c>
      <c r="B15" s="12"/>
      <c r="C15" s="26"/>
      <c r="D15" s="13"/>
      <c r="E15" s="12"/>
      <c r="F15" s="12"/>
      <c r="G15" s="80">
        <f t="shared" si="0"/>
        <v>0</v>
      </c>
      <c r="H15" s="15">
        <f t="shared" si="1"/>
        <v>0</v>
      </c>
      <c r="I15" s="25" t="e">
        <f t="shared" si="2"/>
        <v>#DIV/0!</v>
      </c>
      <c r="J15" s="27">
        <f t="shared" si="3"/>
        <v>0</v>
      </c>
      <c r="K15" s="28" t="e">
        <f t="shared" si="4"/>
        <v>#DIV/0!</v>
      </c>
      <c r="L15" s="42" t="e">
        <f t="shared" si="5"/>
        <v>#DIV/0!</v>
      </c>
      <c r="M15" s="42" t="e">
        <f t="shared" si="6"/>
        <v>#DIV/0!</v>
      </c>
    </row>
    <row r="16" spans="1:13" ht="11.25" customHeight="1">
      <c r="A16" s="18"/>
      <c r="B16" s="12"/>
      <c r="C16" s="26"/>
      <c r="D16" s="13"/>
      <c r="E16" s="12"/>
      <c r="F16" s="12"/>
      <c r="G16" s="80">
        <f t="shared" si="0"/>
        <v>0</v>
      </c>
      <c r="H16" s="15">
        <f t="shared" si="1"/>
        <v>0</v>
      </c>
      <c r="I16" s="25" t="e">
        <f t="shared" si="2"/>
        <v>#DIV/0!</v>
      </c>
      <c r="J16" s="27">
        <f t="shared" si="3"/>
        <v>0</v>
      </c>
      <c r="K16" s="28" t="e">
        <f t="shared" si="4"/>
        <v>#DIV/0!</v>
      </c>
      <c r="L16" s="42" t="e">
        <f t="shared" si="5"/>
        <v>#DIV/0!</v>
      </c>
      <c r="M16" s="42" t="e">
        <f t="shared" si="6"/>
        <v>#DIV/0!</v>
      </c>
    </row>
    <row r="17" spans="1:13" ht="11.25" customHeight="1">
      <c r="A17" s="18"/>
      <c r="B17" s="12"/>
      <c r="C17" s="26"/>
      <c r="D17" s="13"/>
      <c r="E17" s="12"/>
      <c r="F17" s="12"/>
      <c r="G17" s="80">
        <f t="shared" si="0"/>
        <v>0</v>
      </c>
      <c r="H17" s="15">
        <f t="shared" si="1"/>
        <v>0</v>
      </c>
      <c r="I17" s="25" t="e">
        <f t="shared" si="2"/>
        <v>#DIV/0!</v>
      </c>
      <c r="J17" s="27">
        <f t="shared" si="3"/>
        <v>0</v>
      </c>
      <c r="K17" s="28" t="e">
        <f t="shared" si="4"/>
        <v>#DIV/0!</v>
      </c>
      <c r="L17" s="42" t="e">
        <f t="shared" si="5"/>
        <v>#DIV/0!</v>
      </c>
      <c r="M17" s="42" t="e">
        <f t="shared" si="6"/>
        <v>#DIV/0!</v>
      </c>
    </row>
    <row r="20" spans="1:13" ht="18" customHeight="1">
      <c r="A20" s="82" t="s">
        <v>276</v>
      </c>
      <c r="B20" s="83"/>
      <c r="C20" s="83"/>
      <c r="D20" s="83"/>
      <c r="E20" s="83"/>
      <c r="F20" s="83"/>
      <c r="G20" s="84"/>
      <c r="H20" s="85" t="s">
        <v>35</v>
      </c>
      <c r="I20" s="86"/>
      <c r="J20" s="86"/>
      <c r="K20" s="86"/>
      <c r="L20" s="86"/>
      <c r="M20" s="86"/>
    </row>
    <row r="21" spans="1:13" s="10" customFormat="1" ht="55.5" customHeight="1">
      <c r="A21" s="16" t="s">
        <v>262</v>
      </c>
      <c r="B21" s="16" t="s">
        <v>43</v>
      </c>
      <c r="C21" s="16" t="s">
        <v>267</v>
      </c>
      <c r="D21" s="17" t="s">
        <v>41</v>
      </c>
      <c r="E21" s="16" t="s">
        <v>279</v>
      </c>
      <c r="F21" s="41" t="s">
        <v>95</v>
      </c>
      <c r="G21" s="16" t="s">
        <v>265</v>
      </c>
      <c r="H21" s="23" t="s">
        <v>34</v>
      </c>
      <c r="I21" s="24" t="s">
        <v>239</v>
      </c>
      <c r="J21" s="24" t="s">
        <v>240</v>
      </c>
      <c r="K21" s="24" t="s">
        <v>241</v>
      </c>
      <c r="L21" s="24" t="s">
        <v>242</v>
      </c>
      <c r="M21" s="45" t="s">
        <v>244</v>
      </c>
    </row>
    <row r="22" spans="1:13" ht="11.25" customHeight="1">
      <c r="A22" s="18" t="s">
        <v>278</v>
      </c>
      <c r="B22" s="12">
        <v>15</v>
      </c>
      <c r="C22" s="26">
        <v>14.8</v>
      </c>
      <c r="D22" s="13">
        <v>8000</v>
      </c>
      <c r="E22" s="12">
        <v>7.0000000000000001E-3</v>
      </c>
      <c r="F22" s="12"/>
      <c r="G22" s="14"/>
      <c r="H22" s="15">
        <f t="shared" ref="H22" si="7">E22*D22</f>
        <v>56</v>
      </c>
      <c r="I22" s="25">
        <f>E22/C22</f>
        <v>4.7297297297297297E-4</v>
      </c>
      <c r="J22" s="27">
        <f t="shared" ref="J22" si="8">(D22/100)*E22</f>
        <v>0.56000000000000005</v>
      </c>
      <c r="K22" s="28">
        <f>B22/C22</f>
        <v>1.0135135135135134</v>
      </c>
      <c r="L22" s="42">
        <f>C22/E22</f>
        <v>2114.2857142857142</v>
      </c>
      <c r="M22" s="42">
        <f>J22*100/C22</f>
        <v>3.7837837837837842</v>
      </c>
    </row>
    <row r="23" spans="1:13" ht="11.25" customHeight="1">
      <c r="A23" s="18" t="s">
        <v>280</v>
      </c>
      <c r="B23" s="12">
        <v>24</v>
      </c>
      <c r="C23" s="26">
        <v>14.8</v>
      </c>
      <c r="D23" s="13">
        <v>10000</v>
      </c>
      <c r="E23" s="12">
        <v>1.4E-2</v>
      </c>
      <c r="F23" s="12"/>
      <c r="G23" s="80"/>
      <c r="H23" s="15">
        <f t="shared" ref="H23" si="9">E23*D23</f>
        <v>140</v>
      </c>
      <c r="I23" s="25">
        <f>E23/C23</f>
        <v>9.4594594594594593E-4</v>
      </c>
      <c r="J23" s="27">
        <f t="shared" ref="J23" si="10">(D23/100)*E23</f>
        <v>1.4000000000000001</v>
      </c>
      <c r="K23" s="28">
        <f>B23/C23</f>
        <v>1.6216216216216215</v>
      </c>
      <c r="L23" s="42">
        <f t="shared" ref="L23:L40" si="11">C23/E23</f>
        <v>1057.1428571428571</v>
      </c>
      <c r="M23" s="42">
        <f>J23*100/C23</f>
        <v>9.4594594594594597</v>
      </c>
    </row>
    <row r="24" spans="1:13" ht="11.25" customHeight="1">
      <c r="A24" s="18" t="s">
        <v>281</v>
      </c>
      <c r="B24" s="12">
        <v>24</v>
      </c>
      <c r="C24" s="26">
        <v>16</v>
      </c>
      <c r="D24" s="13">
        <v>3700</v>
      </c>
      <c r="E24" s="12">
        <v>0.05</v>
      </c>
      <c r="F24" s="12"/>
      <c r="G24" s="80"/>
      <c r="H24" s="15">
        <f t="shared" ref="H24:H36" si="12">E24*D24</f>
        <v>185</v>
      </c>
      <c r="I24" s="25">
        <f t="shared" ref="I24:I36" si="13">E24/C24</f>
        <v>3.1250000000000002E-3</v>
      </c>
      <c r="J24" s="27">
        <f t="shared" ref="J24:J36" si="14">(D24/100)*E24</f>
        <v>1.85</v>
      </c>
      <c r="K24" s="28">
        <f t="shared" ref="K24:K36" si="15">B24/C24</f>
        <v>1.5</v>
      </c>
      <c r="L24" s="42">
        <f t="shared" si="11"/>
        <v>320</v>
      </c>
      <c r="M24" s="42">
        <f t="shared" ref="M24:M36" si="16">J24*100/C24</f>
        <v>11.5625</v>
      </c>
    </row>
    <row r="25" spans="1:13" ht="11.25" customHeight="1">
      <c r="A25" s="18" t="s">
        <v>282</v>
      </c>
      <c r="B25" s="12">
        <v>36</v>
      </c>
      <c r="C25" s="26">
        <v>4</v>
      </c>
      <c r="D25" s="13">
        <v>4000</v>
      </c>
      <c r="E25" s="12">
        <v>1.2E-2</v>
      </c>
      <c r="F25" s="12"/>
      <c r="G25" s="80"/>
      <c r="H25" s="15">
        <f t="shared" si="12"/>
        <v>48</v>
      </c>
      <c r="I25" s="25">
        <f t="shared" si="13"/>
        <v>3.0000000000000001E-3</v>
      </c>
      <c r="J25" s="27">
        <f t="shared" si="14"/>
        <v>0.48</v>
      </c>
      <c r="K25" s="28">
        <f>B25/C25</f>
        <v>9</v>
      </c>
      <c r="L25" s="42">
        <f t="shared" si="11"/>
        <v>333.33333333333331</v>
      </c>
      <c r="M25" s="42">
        <f t="shared" si="16"/>
        <v>12</v>
      </c>
    </row>
    <row r="26" spans="1:13" ht="11.25" customHeight="1">
      <c r="A26" s="18" t="s">
        <v>283</v>
      </c>
      <c r="B26" s="12">
        <v>24</v>
      </c>
      <c r="C26" s="26">
        <v>26</v>
      </c>
      <c r="D26" s="13">
        <v>4000</v>
      </c>
      <c r="E26" s="12">
        <v>6.25E-2</v>
      </c>
      <c r="F26" s="12"/>
      <c r="G26" s="80"/>
      <c r="H26" s="15">
        <f t="shared" si="12"/>
        <v>250</v>
      </c>
      <c r="I26" s="25">
        <f t="shared" si="13"/>
        <v>2.403846153846154E-3</v>
      </c>
      <c r="J26" s="27">
        <f t="shared" si="14"/>
        <v>2.5</v>
      </c>
      <c r="K26" s="28">
        <f t="shared" si="15"/>
        <v>0.92307692307692313</v>
      </c>
      <c r="L26" s="42">
        <f t="shared" si="11"/>
        <v>416</v>
      </c>
      <c r="M26" s="42">
        <f t="shared" si="16"/>
        <v>9.615384615384615</v>
      </c>
    </row>
    <row r="27" spans="1:13" ht="11.25" customHeight="1">
      <c r="A27" s="18" t="s">
        <v>284</v>
      </c>
      <c r="B27" s="12">
        <v>24</v>
      </c>
      <c r="C27" s="26">
        <v>52.5</v>
      </c>
      <c r="D27" s="13">
        <v>4000</v>
      </c>
      <c r="E27" s="12">
        <v>0.125</v>
      </c>
      <c r="F27" s="12"/>
      <c r="G27" s="80"/>
      <c r="H27" s="15">
        <f t="shared" si="12"/>
        <v>500</v>
      </c>
      <c r="I27" s="25">
        <f t="shared" si="13"/>
        <v>2.3809523809523812E-3</v>
      </c>
      <c r="J27" s="27">
        <f t="shared" si="14"/>
        <v>5</v>
      </c>
      <c r="K27" s="28">
        <f t="shared" si="15"/>
        <v>0.45714285714285713</v>
      </c>
      <c r="L27" s="42">
        <f t="shared" si="11"/>
        <v>420</v>
      </c>
      <c r="M27" s="42">
        <f t="shared" si="16"/>
        <v>9.5238095238095237</v>
      </c>
    </row>
    <row r="28" spans="1:13" ht="11.25" customHeight="1">
      <c r="A28" s="18" t="s">
        <v>285</v>
      </c>
      <c r="B28" s="12">
        <v>24</v>
      </c>
      <c r="C28" s="26">
        <v>77.5</v>
      </c>
      <c r="D28" s="13">
        <v>4000</v>
      </c>
      <c r="E28" s="12">
        <v>0.185</v>
      </c>
      <c r="F28" s="12"/>
      <c r="G28" s="80"/>
      <c r="H28" s="15">
        <f t="shared" si="12"/>
        <v>740</v>
      </c>
      <c r="I28" s="25">
        <f t="shared" si="13"/>
        <v>2.3870967741935483E-3</v>
      </c>
      <c r="J28" s="27">
        <f t="shared" si="14"/>
        <v>7.4</v>
      </c>
      <c r="K28" s="28">
        <f t="shared" si="15"/>
        <v>0.30967741935483872</v>
      </c>
      <c r="L28" s="42">
        <f t="shared" si="11"/>
        <v>418.91891891891891</v>
      </c>
      <c r="M28" s="42">
        <f t="shared" si="16"/>
        <v>9.5483870967741939</v>
      </c>
    </row>
    <row r="29" spans="1:13" ht="11.25" customHeight="1">
      <c r="A29" s="81" t="s">
        <v>286</v>
      </c>
      <c r="B29" s="12"/>
      <c r="C29" s="26"/>
      <c r="D29" s="13"/>
      <c r="E29" s="13"/>
      <c r="F29" s="12"/>
      <c r="G29" s="80"/>
      <c r="H29" s="15">
        <f t="shared" si="12"/>
        <v>0</v>
      </c>
      <c r="I29" s="25" t="e">
        <f t="shared" si="13"/>
        <v>#DIV/0!</v>
      </c>
      <c r="J29" s="27">
        <f t="shared" si="14"/>
        <v>0</v>
      </c>
      <c r="K29" s="28" t="e">
        <f t="shared" si="15"/>
        <v>#DIV/0!</v>
      </c>
      <c r="L29" s="42" t="e">
        <f t="shared" si="11"/>
        <v>#DIV/0!</v>
      </c>
      <c r="M29" s="42" t="e">
        <f t="shared" si="16"/>
        <v>#DIV/0!</v>
      </c>
    </row>
    <row r="30" spans="1:13" ht="11.25" customHeight="1">
      <c r="A30" s="18" t="s">
        <v>287</v>
      </c>
      <c r="B30" s="12">
        <v>36</v>
      </c>
      <c r="C30" s="26">
        <v>92</v>
      </c>
      <c r="D30" s="13">
        <v>1333</v>
      </c>
      <c r="E30" s="12">
        <v>0.66</v>
      </c>
      <c r="F30" s="12"/>
      <c r="G30" s="80"/>
      <c r="H30" s="15">
        <f t="shared" si="12"/>
        <v>879.78000000000009</v>
      </c>
      <c r="I30" s="25">
        <f t="shared" si="13"/>
        <v>7.1739130434782614E-3</v>
      </c>
      <c r="J30" s="27">
        <f t="shared" si="14"/>
        <v>8.7978000000000005</v>
      </c>
      <c r="K30" s="28">
        <f t="shared" si="15"/>
        <v>0.39130434782608697</v>
      </c>
      <c r="L30" s="42">
        <f t="shared" si="11"/>
        <v>139.39393939393938</v>
      </c>
      <c r="M30" s="42">
        <f t="shared" si="16"/>
        <v>9.5628260869565231</v>
      </c>
    </row>
    <row r="31" spans="1:13" ht="11.25" customHeight="1">
      <c r="A31" s="18" t="s">
        <v>288</v>
      </c>
      <c r="B31" s="12">
        <v>48</v>
      </c>
      <c r="C31" s="26">
        <v>440</v>
      </c>
      <c r="D31" s="13">
        <v>1000</v>
      </c>
      <c r="E31" s="12">
        <v>4.2</v>
      </c>
      <c r="F31" s="12"/>
      <c r="G31" s="80"/>
      <c r="H31" s="15">
        <f t="shared" si="12"/>
        <v>4200</v>
      </c>
      <c r="I31" s="25">
        <f t="shared" si="13"/>
        <v>9.5454545454545462E-3</v>
      </c>
      <c r="J31" s="27">
        <f t="shared" si="14"/>
        <v>42</v>
      </c>
      <c r="K31" s="28">
        <f t="shared" si="15"/>
        <v>0.10909090909090909</v>
      </c>
      <c r="L31" s="42">
        <f t="shared" si="11"/>
        <v>104.76190476190476</v>
      </c>
      <c r="M31" s="42">
        <f t="shared" si="16"/>
        <v>9.545454545454545</v>
      </c>
    </row>
    <row r="32" spans="1:13" ht="11.25" customHeight="1">
      <c r="A32" s="81" t="s">
        <v>289</v>
      </c>
      <c r="B32" s="12"/>
      <c r="C32" s="26"/>
      <c r="D32" s="13"/>
      <c r="E32" s="12"/>
      <c r="F32" s="12"/>
      <c r="G32" s="80"/>
      <c r="H32" s="15">
        <f t="shared" si="12"/>
        <v>0</v>
      </c>
      <c r="I32" s="25" t="e">
        <f t="shared" si="13"/>
        <v>#DIV/0!</v>
      </c>
      <c r="J32" s="27">
        <f t="shared" si="14"/>
        <v>0</v>
      </c>
      <c r="K32" s="28" t="e">
        <f t="shared" si="15"/>
        <v>#DIV/0!</v>
      </c>
      <c r="L32" s="42" t="e">
        <f t="shared" si="11"/>
        <v>#DIV/0!</v>
      </c>
      <c r="M32" s="42" t="e">
        <f t="shared" si="16"/>
        <v>#DIV/0!</v>
      </c>
    </row>
    <row r="33" spans="1:13" ht="11.25" customHeight="1">
      <c r="A33" s="18" t="s">
        <v>290</v>
      </c>
      <c r="B33" s="12">
        <v>24</v>
      </c>
      <c r="C33" s="26">
        <v>26</v>
      </c>
      <c r="D33" s="13">
        <v>4000</v>
      </c>
      <c r="E33" s="12">
        <v>6.25E-2</v>
      </c>
      <c r="F33" s="12"/>
      <c r="G33" s="80"/>
      <c r="H33" s="15">
        <f t="shared" si="12"/>
        <v>250</v>
      </c>
      <c r="I33" s="25">
        <f t="shared" si="13"/>
        <v>2.403846153846154E-3</v>
      </c>
      <c r="J33" s="27">
        <f t="shared" si="14"/>
        <v>2.5</v>
      </c>
      <c r="K33" s="28">
        <f t="shared" si="15"/>
        <v>0.92307692307692313</v>
      </c>
      <c r="L33" s="42">
        <f t="shared" si="11"/>
        <v>416</v>
      </c>
      <c r="M33" s="42">
        <f t="shared" si="16"/>
        <v>9.615384615384615</v>
      </c>
    </row>
    <row r="34" spans="1:13" ht="11.25" customHeight="1">
      <c r="A34" s="18" t="s">
        <v>291</v>
      </c>
      <c r="B34" s="12">
        <v>24</v>
      </c>
      <c r="C34" s="26">
        <v>52.5</v>
      </c>
      <c r="D34" s="13">
        <v>4000</v>
      </c>
      <c r="E34" s="12">
        <v>0.125</v>
      </c>
      <c r="F34" s="12"/>
      <c r="G34" s="80"/>
      <c r="H34" s="15">
        <f t="shared" si="12"/>
        <v>500</v>
      </c>
      <c r="I34" s="25">
        <f t="shared" si="13"/>
        <v>2.3809523809523812E-3</v>
      </c>
      <c r="J34" s="27">
        <f t="shared" si="14"/>
        <v>5</v>
      </c>
      <c r="K34" s="28">
        <f t="shared" si="15"/>
        <v>0.45714285714285713</v>
      </c>
      <c r="L34" s="42">
        <f t="shared" si="11"/>
        <v>420</v>
      </c>
      <c r="M34" s="42">
        <f t="shared" si="16"/>
        <v>9.5238095238095237</v>
      </c>
    </row>
    <row r="35" spans="1:13" ht="11.25" customHeight="1">
      <c r="A35" s="18" t="s">
        <v>293</v>
      </c>
      <c r="B35" s="12">
        <v>48</v>
      </c>
      <c r="C35" s="26">
        <v>220</v>
      </c>
      <c r="D35" s="13">
        <v>3000</v>
      </c>
      <c r="E35" s="12">
        <v>0.7</v>
      </c>
      <c r="F35" s="12"/>
      <c r="G35" s="80"/>
      <c r="H35" s="15">
        <f t="shared" si="12"/>
        <v>2100</v>
      </c>
      <c r="I35" s="25">
        <f t="shared" si="13"/>
        <v>3.1818181818181815E-3</v>
      </c>
      <c r="J35" s="27">
        <f t="shared" si="14"/>
        <v>21</v>
      </c>
      <c r="K35" s="28">
        <f t="shared" si="15"/>
        <v>0.21818181818181817</v>
      </c>
      <c r="L35" s="42">
        <f t="shared" si="11"/>
        <v>314.28571428571428</v>
      </c>
      <c r="M35" s="42">
        <f t="shared" si="16"/>
        <v>9.545454545454545</v>
      </c>
    </row>
    <row r="36" spans="1:13" ht="11.25" customHeight="1">
      <c r="A36" s="18" t="s">
        <v>294</v>
      </c>
      <c r="B36" s="12">
        <v>48</v>
      </c>
      <c r="C36" s="26">
        <v>440</v>
      </c>
      <c r="D36" s="13">
        <v>3000</v>
      </c>
      <c r="E36" s="12">
        <v>1.4</v>
      </c>
      <c r="F36" s="12"/>
      <c r="G36" s="80"/>
      <c r="H36" s="15">
        <f t="shared" si="12"/>
        <v>4200</v>
      </c>
      <c r="I36" s="25">
        <f t="shared" si="13"/>
        <v>3.1818181818181815E-3</v>
      </c>
      <c r="J36" s="27">
        <f t="shared" si="14"/>
        <v>42</v>
      </c>
      <c r="K36" s="28">
        <f t="shared" si="15"/>
        <v>0.10909090909090909</v>
      </c>
      <c r="L36" s="42">
        <f t="shared" si="11"/>
        <v>314.28571428571428</v>
      </c>
      <c r="M36" s="42">
        <f t="shared" si="16"/>
        <v>9.545454545454545</v>
      </c>
    </row>
    <row r="37" spans="1:13" ht="11.25" customHeight="1">
      <c r="A37" s="18" t="s">
        <v>295</v>
      </c>
      <c r="B37" s="12">
        <v>48</v>
      </c>
      <c r="C37" s="26">
        <v>660</v>
      </c>
      <c r="D37" s="13">
        <v>3000</v>
      </c>
      <c r="E37" s="12">
        <v>2.1</v>
      </c>
      <c r="F37" s="12"/>
      <c r="G37" s="80"/>
      <c r="H37" s="15">
        <f t="shared" ref="H37:H40" si="17">E37*D37</f>
        <v>6300</v>
      </c>
      <c r="I37" s="25">
        <f t="shared" ref="I37:I40" si="18">E37/C37</f>
        <v>3.1818181818181819E-3</v>
      </c>
      <c r="J37" s="27">
        <f t="shared" ref="J37:J40" si="19">(D37/100)*E37</f>
        <v>63</v>
      </c>
      <c r="K37" s="28">
        <f t="shared" ref="K37:K40" si="20">B37/C37</f>
        <v>7.2727272727272724E-2</v>
      </c>
      <c r="L37" s="42">
        <f t="shared" si="11"/>
        <v>314.28571428571428</v>
      </c>
      <c r="M37" s="42">
        <f t="shared" ref="M37:M40" si="21">J37*100/C37</f>
        <v>9.545454545454545</v>
      </c>
    </row>
    <row r="38" spans="1:13" ht="11.25" customHeight="1">
      <c r="A38" s="18"/>
      <c r="B38" s="12"/>
      <c r="C38" s="26"/>
      <c r="D38" s="13"/>
      <c r="E38" s="12"/>
      <c r="F38" s="12"/>
      <c r="G38" s="80"/>
      <c r="H38" s="15">
        <f t="shared" si="17"/>
        <v>0</v>
      </c>
      <c r="I38" s="25" t="e">
        <f t="shared" si="18"/>
        <v>#DIV/0!</v>
      </c>
      <c r="J38" s="27">
        <f t="shared" si="19"/>
        <v>0</v>
      </c>
      <c r="K38" s="28" t="e">
        <f t="shared" si="20"/>
        <v>#DIV/0!</v>
      </c>
      <c r="L38" s="42" t="e">
        <f t="shared" si="11"/>
        <v>#DIV/0!</v>
      </c>
      <c r="M38" s="42" t="e">
        <f t="shared" si="21"/>
        <v>#DIV/0!</v>
      </c>
    </row>
    <row r="39" spans="1:13" ht="11.25" customHeight="1">
      <c r="A39" s="18" t="s">
        <v>292</v>
      </c>
      <c r="B39" s="12"/>
      <c r="C39" s="26"/>
      <c r="D39" s="13"/>
      <c r="E39" s="12"/>
      <c r="F39" s="12"/>
      <c r="G39" s="80"/>
      <c r="H39" s="15">
        <f t="shared" si="17"/>
        <v>0</v>
      </c>
      <c r="I39" s="25" t="e">
        <f t="shared" si="18"/>
        <v>#DIV/0!</v>
      </c>
      <c r="J39" s="27">
        <f t="shared" si="19"/>
        <v>0</v>
      </c>
      <c r="K39" s="28" t="e">
        <f t="shared" si="20"/>
        <v>#DIV/0!</v>
      </c>
      <c r="L39" s="42" t="e">
        <f t="shared" si="11"/>
        <v>#DIV/0!</v>
      </c>
      <c r="M39" s="42" t="e">
        <f t="shared" si="21"/>
        <v>#DIV/0!</v>
      </c>
    </row>
    <row r="40" spans="1:13" ht="11.25" customHeight="1">
      <c r="A40" s="18"/>
      <c r="B40" s="12"/>
      <c r="C40" s="26"/>
      <c r="D40" s="13"/>
      <c r="E40" s="12"/>
      <c r="F40" s="12"/>
      <c r="G40" s="80"/>
      <c r="H40" s="15">
        <f t="shared" si="17"/>
        <v>0</v>
      </c>
      <c r="I40" s="25" t="e">
        <f t="shared" si="18"/>
        <v>#DIV/0!</v>
      </c>
      <c r="J40" s="27">
        <f t="shared" si="19"/>
        <v>0</v>
      </c>
      <c r="K40" s="28" t="e">
        <f t="shared" si="20"/>
        <v>#DIV/0!</v>
      </c>
      <c r="L40" s="42" t="e">
        <f t="shared" si="11"/>
        <v>#DIV/0!</v>
      </c>
      <c r="M40" s="42" t="e">
        <f t="shared" si="21"/>
        <v>#DIV/0!</v>
      </c>
    </row>
    <row r="49" spans="1:13" ht="13.5" customHeight="1"/>
    <row r="50" spans="1:13" ht="12.75" customHeight="1"/>
    <row r="51" spans="1:13" ht="12" customHeight="1"/>
    <row r="52" spans="1:13" s="35" customFormat="1" ht="11.25" customHeight="1">
      <c r="A52" s="40"/>
      <c r="B52"/>
      <c r="C52"/>
      <c r="D52" s="11"/>
      <c r="E52"/>
      <c r="F52"/>
      <c r="G52"/>
      <c r="H52"/>
      <c r="I52"/>
      <c r="J52"/>
      <c r="K52"/>
      <c r="L52"/>
      <c r="M52"/>
    </row>
    <row r="53" spans="1:13" s="35" customFormat="1" ht="11.25" customHeight="1">
      <c r="A53" s="40"/>
      <c r="B53"/>
      <c r="C53"/>
      <c r="D53" s="11"/>
      <c r="E53"/>
      <c r="F53"/>
      <c r="G53"/>
      <c r="H53"/>
      <c r="I53"/>
      <c r="J53"/>
      <c r="K53"/>
      <c r="L53"/>
      <c r="M53"/>
    </row>
    <row r="54" spans="1:13" s="35" customFormat="1" ht="11.25" customHeight="1">
      <c r="A54" s="40"/>
      <c r="B54"/>
      <c r="C54"/>
      <c r="D54" s="11"/>
      <c r="E54"/>
      <c r="F54"/>
      <c r="G54"/>
      <c r="H54"/>
      <c r="I54"/>
      <c r="J54"/>
      <c r="K54"/>
      <c r="L54"/>
      <c r="M54"/>
    </row>
    <row r="55" spans="1:13" s="35" customFormat="1" ht="11.25" customHeight="1">
      <c r="A55" s="40"/>
      <c r="B55"/>
      <c r="C55"/>
      <c r="D55" s="11"/>
      <c r="E55"/>
      <c r="F55"/>
      <c r="G55"/>
      <c r="H55"/>
      <c r="I55"/>
      <c r="J55"/>
      <c r="K55"/>
      <c r="L55"/>
      <c r="M55"/>
    </row>
    <row r="56" spans="1:13" s="35" customFormat="1" ht="11.25" customHeight="1">
      <c r="A56" s="40"/>
      <c r="B56"/>
      <c r="C56"/>
      <c r="D56" s="11"/>
      <c r="E56"/>
      <c r="F56"/>
      <c r="G56"/>
      <c r="H56"/>
      <c r="I56"/>
      <c r="J56"/>
      <c r="K56"/>
      <c r="L56"/>
      <c r="M56"/>
    </row>
    <row r="57" spans="1:13" s="35" customFormat="1" ht="11.25" customHeight="1">
      <c r="A57" s="40"/>
      <c r="B57"/>
      <c r="C57"/>
      <c r="D57" s="11"/>
      <c r="E57"/>
      <c r="F57"/>
      <c r="G57"/>
      <c r="H57"/>
      <c r="I57"/>
      <c r="J57"/>
      <c r="K57"/>
      <c r="L57"/>
      <c r="M57"/>
    </row>
    <row r="58" spans="1:13" s="35" customFormat="1" ht="12.75" customHeight="1">
      <c r="A58" s="40"/>
      <c r="B58"/>
      <c r="C58"/>
      <c r="D58" s="11"/>
      <c r="E58"/>
      <c r="F58"/>
      <c r="G58"/>
      <c r="H58"/>
      <c r="I58"/>
      <c r="J58"/>
      <c r="K58"/>
      <c r="L58"/>
      <c r="M58"/>
    </row>
    <row r="59" spans="1:13" s="35" customFormat="1" ht="11.25" customHeight="1">
      <c r="A59" s="40"/>
      <c r="B59"/>
      <c r="C59"/>
      <c r="D59" s="11"/>
      <c r="E59"/>
      <c r="F59"/>
      <c r="G59"/>
      <c r="H59"/>
      <c r="I59"/>
      <c r="J59"/>
      <c r="K59"/>
      <c r="L59"/>
      <c r="M59"/>
    </row>
    <row r="60" spans="1:13" s="35" customFormat="1" ht="11.25" customHeight="1">
      <c r="A60" s="40"/>
      <c r="B60"/>
      <c r="C60"/>
      <c r="D60" s="11"/>
      <c r="E60"/>
      <c r="F60"/>
      <c r="G60"/>
      <c r="H60"/>
      <c r="I60"/>
      <c r="J60"/>
      <c r="K60"/>
      <c r="L60"/>
      <c r="M60"/>
    </row>
    <row r="61" spans="1:13" s="35" customFormat="1" ht="11.25" customHeight="1">
      <c r="A61" s="40"/>
      <c r="B61"/>
      <c r="C61"/>
      <c r="D61" s="11"/>
      <c r="E61"/>
      <c r="F61"/>
      <c r="G61"/>
      <c r="H61"/>
      <c r="I61"/>
      <c r="J61"/>
      <c r="K61"/>
      <c r="L61"/>
      <c r="M61"/>
    </row>
    <row r="62" spans="1:13" s="35" customFormat="1" ht="11.25" customHeight="1">
      <c r="A62" s="40"/>
      <c r="B62"/>
      <c r="C62"/>
      <c r="D62" s="11"/>
      <c r="E62"/>
      <c r="F62"/>
      <c r="G62"/>
      <c r="H62"/>
      <c r="I62"/>
      <c r="J62"/>
      <c r="K62"/>
      <c r="L62"/>
      <c r="M62"/>
    </row>
    <row r="63" spans="1:13" s="35" customFormat="1" ht="11.25" customHeight="1">
      <c r="A63" s="40"/>
      <c r="B63"/>
      <c r="C63"/>
      <c r="D63" s="11"/>
      <c r="E63"/>
      <c r="F63"/>
      <c r="G63"/>
      <c r="H63"/>
      <c r="I63"/>
      <c r="J63"/>
      <c r="K63"/>
      <c r="L63"/>
      <c r="M63"/>
    </row>
    <row r="64" spans="1:13" s="35" customFormat="1" ht="11.25" customHeight="1">
      <c r="A64" s="40"/>
      <c r="B64"/>
      <c r="C64"/>
      <c r="D64" s="11"/>
      <c r="E64"/>
      <c r="F64"/>
      <c r="G64"/>
      <c r="H64"/>
      <c r="I64"/>
      <c r="J64"/>
      <c r="K64"/>
      <c r="L64"/>
      <c r="M64"/>
    </row>
    <row r="65" spans="1:13" s="35" customFormat="1" ht="11.25" customHeight="1">
      <c r="A65" s="40"/>
      <c r="B65"/>
      <c r="C65"/>
      <c r="D65" s="11"/>
      <c r="E65"/>
      <c r="F65"/>
      <c r="G65"/>
      <c r="H65"/>
      <c r="I65"/>
      <c r="J65"/>
      <c r="K65"/>
      <c r="L65"/>
      <c r="M65"/>
    </row>
    <row r="66" spans="1:13" s="35" customFormat="1" ht="11.25" customHeight="1">
      <c r="A66" s="40"/>
      <c r="B66"/>
      <c r="C66"/>
      <c r="D66" s="11"/>
      <c r="E66"/>
      <c r="F66"/>
      <c r="G66"/>
      <c r="H66"/>
      <c r="I66"/>
      <c r="J66"/>
      <c r="K66"/>
      <c r="L66"/>
      <c r="M66"/>
    </row>
    <row r="67" spans="1:13" s="35" customFormat="1" ht="11.25" customHeight="1">
      <c r="A67" s="40"/>
      <c r="B67"/>
      <c r="C67"/>
      <c r="D67" s="11"/>
      <c r="E67"/>
      <c r="F67"/>
      <c r="G67"/>
      <c r="H67"/>
      <c r="I67"/>
      <c r="J67"/>
      <c r="K67"/>
      <c r="L67"/>
      <c r="M67"/>
    </row>
    <row r="68" spans="1:13" s="35" customFormat="1" ht="11.25" customHeight="1">
      <c r="A68" s="40"/>
      <c r="B68"/>
      <c r="C68"/>
      <c r="D68" s="11"/>
      <c r="E68"/>
      <c r="F68"/>
      <c r="G68"/>
      <c r="H68"/>
      <c r="I68"/>
      <c r="J68"/>
      <c r="K68"/>
      <c r="L68"/>
      <c r="M68"/>
    </row>
    <row r="69" spans="1:13" s="35" customFormat="1" ht="11.25" customHeight="1">
      <c r="A69" s="40"/>
      <c r="B69"/>
      <c r="C69"/>
      <c r="D69" s="11"/>
      <c r="E69"/>
      <c r="F69"/>
      <c r="G69"/>
      <c r="H69"/>
      <c r="I69"/>
      <c r="J69"/>
      <c r="K69"/>
      <c r="L69"/>
      <c r="M69"/>
    </row>
    <row r="70" spans="1:13" s="35" customFormat="1" ht="11.25" customHeight="1">
      <c r="A70" s="40"/>
      <c r="B70"/>
      <c r="C70"/>
      <c r="D70" s="11"/>
      <c r="E70"/>
      <c r="F70"/>
      <c r="G70"/>
      <c r="H70"/>
      <c r="I70"/>
      <c r="J70"/>
      <c r="K70"/>
      <c r="L70"/>
      <c r="M70"/>
    </row>
    <row r="71" spans="1:13" s="35" customFormat="1" ht="11.25" customHeight="1">
      <c r="A71" s="40"/>
      <c r="B71"/>
      <c r="C71"/>
      <c r="D71" s="11"/>
      <c r="E71"/>
      <c r="F71"/>
      <c r="G71"/>
      <c r="H71"/>
      <c r="I71"/>
      <c r="J71"/>
      <c r="K71"/>
      <c r="L71"/>
      <c r="M71"/>
    </row>
    <row r="72" spans="1:13" s="35" customFormat="1" ht="11.25" customHeight="1">
      <c r="A72" s="40"/>
      <c r="B72"/>
      <c r="C72"/>
      <c r="D72" s="11"/>
      <c r="E72"/>
      <c r="F72"/>
      <c r="G72"/>
      <c r="H72"/>
      <c r="I72"/>
      <c r="J72"/>
      <c r="K72"/>
      <c r="L72"/>
      <c r="M72"/>
    </row>
    <row r="73" spans="1:13" s="35" customFormat="1" ht="11.25" customHeight="1">
      <c r="A73" s="40"/>
      <c r="B73"/>
      <c r="C73"/>
      <c r="D73" s="11"/>
      <c r="E73"/>
      <c r="F73"/>
      <c r="G73"/>
      <c r="H73"/>
      <c r="I73"/>
      <c r="J73"/>
      <c r="K73"/>
      <c r="L73"/>
      <c r="M73"/>
    </row>
    <row r="74" spans="1:13" s="35" customFormat="1" ht="11.25" customHeight="1">
      <c r="A74" s="40"/>
      <c r="B74"/>
      <c r="C74"/>
      <c r="D74" s="11"/>
      <c r="E74"/>
      <c r="F74"/>
      <c r="G74"/>
      <c r="H74"/>
      <c r="I74"/>
      <c r="J74"/>
      <c r="K74"/>
      <c r="L74"/>
      <c r="M74"/>
    </row>
    <row r="75" spans="1:13" s="35" customFormat="1" ht="11.25" customHeight="1">
      <c r="A75" s="40"/>
      <c r="B75"/>
      <c r="C75"/>
      <c r="D75" s="11"/>
      <c r="E75"/>
      <c r="F75"/>
      <c r="G75"/>
      <c r="H75"/>
      <c r="I75"/>
      <c r="J75"/>
      <c r="K75"/>
      <c r="L75"/>
      <c r="M75"/>
    </row>
    <row r="76" spans="1:13" s="35" customFormat="1" ht="11.25" customHeight="1">
      <c r="A76" s="40"/>
      <c r="B76"/>
      <c r="C76"/>
      <c r="D76" s="11"/>
      <c r="E76"/>
      <c r="F76"/>
      <c r="G76"/>
      <c r="H76"/>
      <c r="I76"/>
      <c r="J76"/>
      <c r="K76"/>
      <c r="L76"/>
      <c r="M76"/>
    </row>
    <row r="77" spans="1:13" s="35" customFormat="1" ht="11.25" customHeight="1">
      <c r="A77" s="40"/>
      <c r="B77"/>
      <c r="C77"/>
      <c r="D77" s="11"/>
      <c r="E77"/>
      <c r="F77"/>
      <c r="G77"/>
      <c r="H77"/>
      <c r="I77"/>
      <c r="J77"/>
      <c r="K77"/>
      <c r="L77"/>
      <c r="M77"/>
    </row>
    <row r="78" spans="1:13" s="35" customFormat="1" ht="11.25" customHeight="1">
      <c r="A78" s="40"/>
      <c r="B78"/>
      <c r="C78"/>
      <c r="D78" s="11"/>
      <c r="E78"/>
      <c r="F78"/>
      <c r="G78"/>
      <c r="H78"/>
      <c r="I78"/>
      <c r="J78"/>
      <c r="K78"/>
      <c r="L78"/>
      <c r="M78"/>
    </row>
    <row r="79" spans="1:13" s="35" customFormat="1" ht="11.25" customHeight="1">
      <c r="A79" s="40"/>
      <c r="B79"/>
      <c r="C79"/>
      <c r="D79" s="11"/>
      <c r="E79"/>
      <c r="F79"/>
      <c r="G79"/>
      <c r="H79"/>
      <c r="I79"/>
      <c r="J79"/>
      <c r="K79"/>
      <c r="L79"/>
      <c r="M79"/>
    </row>
    <row r="80" spans="1:13" s="35" customFormat="1" ht="11.25" customHeight="1">
      <c r="A80" s="40"/>
      <c r="B80"/>
      <c r="C80"/>
      <c r="D80" s="11"/>
      <c r="E80"/>
      <c r="F80"/>
      <c r="G80"/>
      <c r="H80"/>
      <c r="I80"/>
      <c r="J80"/>
      <c r="K80"/>
      <c r="L80"/>
      <c r="M80"/>
    </row>
    <row r="81" spans="1:13" s="35" customFormat="1" ht="11.25" customHeight="1">
      <c r="A81" s="40"/>
      <c r="B81"/>
      <c r="C81"/>
      <c r="D81" s="11"/>
      <c r="E81"/>
      <c r="F81"/>
      <c r="G81"/>
      <c r="H81"/>
      <c r="I81"/>
      <c r="J81"/>
      <c r="K81"/>
      <c r="L81"/>
      <c r="M81"/>
    </row>
    <row r="82" spans="1:13" s="35" customFormat="1" ht="11.25" customHeight="1">
      <c r="A82" s="40"/>
      <c r="B82"/>
      <c r="C82"/>
      <c r="D82" s="11"/>
      <c r="E82"/>
      <c r="F82"/>
      <c r="G82"/>
      <c r="H82"/>
      <c r="I82"/>
      <c r="J82"/>
      <c r="K82"/>
      <c r="L82"/>
      <c r="M82"/>
    </row>
    <row r="83" spans="1:13" s="35" customFormat="1" ht="11.25" customHeight="1">
      <c r="A83" s="40"/>
      <c r="B83"/>
      <c r="C83"/>
      <c r="D83" s="11"/>
      <c r="E83"/>
      <c r="F83"/>
      <c r="G83"/>
      <c r="H83"/>
      <c r="I83"/>
      <c r="J83"/>
      <c r="K83"/>
      <c r="L83"/>
      <c r="M83"/>
    </row>
    <row r="84" spans="1:13" s="35" customFormat="1" ht="11.25" customHeight="1">
      <c r="A84" s="40"/>
      <c r="B84"/>
      <c r="C84"/>
      <c r="D84" s="11"/>
      <c r="E84"/>
      <c r="F84"/>
      <c r="G84"/>
      <c r="H84"/>
      <c r="I84"/>
      <c r="J84"/>
      <c r="K84"/>
      <c r="L84"/>
      <c r="M84"/>
    </row>
    <row r="85" spans="1:13" s="35" customFormat="1" ht="11.25" customHeight="1">
      <c r="A85" s="40"/>
      <c r="B85"/>
      <c r="C85"/>
      <c r="D85" s="11"/>
      <c r="E85"/>
      <c r="F85"/>
      <c r="G85"/>
      <c r="H85"/>
      <c r="I85"/>
      <c r="J85"/>
      <c r="K85"/>
      <c r="L85"/>
      <c r="M85"/>
    </row>
    <row r="86" spans="1:13" s="35" customFormat="1" ht="11.25" customHeight="1">
      <c r="A86" s="40"/>
      <c r="B86"/>
      <c r="C86"/>
      <c r="D86" s="11"/>
      <c r="E86"/>
      <c r="F86"/>
      <c r="G86"/>
      <c r="H86"/>
      <c r="I86"/>
      <c r="J86"/>
      <c r="K86"/>
      <c r="L86"/>
      <c r="M86"/>
    </row>
    <row r="87" spans="1:13" s="35" customFormat="1" ht="11.25" customHeight="1">
      <c r="A87" s="40"/>
      <c r="B87"/>
      <c r="C87"/>
      <c r="D87" s="11"/>
      <c r="E87"/>
      <c r="F87"/>
      <c r="G87"/>
      <c r="H87"/>
      <c r="I87"/>
      <c r="J87"/>
      <c r="K87"/>
      <c r="L87"/>
      <c r="M87"/>
    </row>
    <row r="88" spans="1:13" s="35" customFormat="1" ht="11.25" customHeight="1">
      <c r="A88" s="40"/>
      <c r="B88"/>
      <c r="C88"/>
      <c r="D88" s="11"/>
      <c r="E88"/>
      <c r="F88"/>
      <c r="G88"/>
      <c r="H88"/>
      <c r="I88"/>
      <c r="J88"/>
      <c r="K88"/>
      <c r="L88"/>
      <c r="M88"/>
    </row>
    <row r="89" spans="1:13" s="35" customFormat="1" ht="11.25" customHeight="1">
      <c r="A89" s="40"/>
      <c r="B89"/>
      <c r="C89"/>
      <c r="D89" s="11"/>
      <c r="E89"/>
      <c r="F89"/>
      <c r="G89"/>
      <c r="H89"/>
      <c r="I89"/>
      <c r="J89"/>
      <c r="K89"/>
      <c r="L89"/>
      <c r="M89"/>
    </row>
    <row r="90" spans="1:13" s="35" customFormat="1" ht="11.25" customHeight="1">
      <c r="A90" s="40"/>
      <c r="B90"/>
      <c r="C90"/>
      <c r="D90" s="11"/>
      <c r="E90"/>
      <c r="F90"/>
      <c r="G90"/>
      <c r="H90"/>
      <c r="I90"/>
      <c r="J90"/>
      <c r="K90"/>
      <c r="L90"/>
      <c r="M90"/>
    </row>
    <row r="91" spans="1:13" s="35" customFormat="1" ht="11.25" customHeight="1">
      <c r="A91" s="40"/>
      <c r="B91"/>
      <c r="C91"/>
      <c r="D91" s="11"/>
      <c r="E91"/>
      <c r="F91"/>
      <c r="G91"/>
      <c r="H91"/>
      <c r="I91"/>
      <c r="J91"/>
      <c r="K91"/>
      <c r="L91"/>
      <c r="M91"/>
    </row>
    <row r="92" spans="1:13" s="35" customFormat="1" ht="11.25" customHeight="1">
      <c r="A92" s="40"/>
      <c r="B92"/>
      <c r="C92"/>
      <c r="D92" s="11"/>
      <c r="E92"/>
      <c r="F92"/>
      <c r="G92"/>
      <c r="H92"/>
      <c r="I92"/>
      <c r="J92"/>
      <c r="K92"/>
      <c r="L92"/>
      <c r="M92"/>
    </row>
    <row r="93" spans="1:13" s="35" customFormat="1" ht="11.25" customHeight="1">
      <c r="A93" s="40"/>
      <c r="B93"/>
      <c r="C93"/>
      <c r="D93" s="11"/>
      <c r="E93"/>
      <c r="F93"/>
      <c r="G93"/>
      <c r="H93"/>
      <c r="I93"/>
      <c r="J93"/>
      <c r="K93"/>
      <c r="L93"/>
      <c r="M93"/>
    </row>
    <row r="94" spans="1:13" s="35" customFormat="1" ht="11.25" customHeight="1">
      <c r="A94" s="40"/>
      <c r="B94"/>
      <c r="C94"/>
      <c r="D94" s="11"/>
      <c r="E94"/>
      <c r="F94"/>
      <c r="G94"/>
      <c r="H94"/>
      <c r="I94"/>
      <c r="J94"/>
      <c r="K94"/>
      <c r="L94"/>
      <c r="M94"/>
    </row>
    <row r="95" spans="1:13" s="35" customFormat="1" ht="11.25" customHeight="1">
      <c r="A95" s="40"/>
      <c r="B95"/>
      <c r="C95"/>
      <c r="D95" s="11"/>
      <c r="E95"/>
      <c r="F95"/>
      <c r="G95"/>
      <c r="H95"/>
      <c r="I95"/>
      <c r="J95"/>
      <c r="K95"/>
      <c r="L95"/>
      <c r="M95"/>
    </row>
    <row r="96" spans="1:13" s="35" customFormat="1" ht="11.25" customHeight="1">
      <c r="A96" s="40"/>
      <c r="B96"/>
      <c r="C96"/>
      <c r="D96" s="11"/>
      <c r="E96"/>
      <c r="F96"/>
      <c r="G96"/>
      <c r="H96"/>
      <c r="I96"/>
      <c r="J96"/>
      <c r="K96"/>
      <c r="L96"/>
      <c r="M96"/>
    </row>
    <row r="97" spans="1:13" s="35" customFormat="1" ht="11.25" customHeight="1">
      <c r="A97" s="40"/>
      <c r="B97"/>
      <c r="C97"/>
      <c r="D97" s="11"/>
      <c r="E97"/>
      <c r="F97"/>
      <c r="G97"/>
      <c r="H97"/>
      <c r="I97"/>
      <c r="J97"/>
      <c r="K97"/>
      <c r="L97"/>
      <c r="M97"/>
    </row>
    <row r="98" spans="1:13" s="35" customFormat="1" ht="11.25" customHeight="1">
      <c r="A98" s="40"/>
      <c r="B98"/>
      <c r="C98"/>
      <c r="D98" s="11"/>
      <c r="E98"/>
      <c r="F98"/>
      <c r="G98"/>
      <c r="H98"/>
      <c r="I98"/>
      <c r="J98"/>
      <c r="K98"/>
      <c r="L98"/>
      <c r="M98"/>
    </row>
    <row r="99" spans="1:13" s="35" customFormat="1" ht="11.25" customHeight="1">
      <c r="A99" s="40"/>
      <c r="B99"/>
      <c r="C99"/>
      <c r="D99" s="11"/>
      <c r="E99"/>
      <c r="F99"/>
      <c r="G99"/>
      <c r="H99"/>
      <c r="I99"/>
      <c r="J99"/>
      <c r="K99"/>
      <c r="L99"/>
      <c r="M99"/>
    </row>
    <row r="100" spans="1:13" s="35" customFormat="1" ht="11.25" customHeight="1">
      <c r="A100" s="40"/>
      <c r="B100"/>
      <c r="C100"/>
      <c r="D100" s="11"/>
      <c r="E100"/>
      <c r="F100"/>
      <c r="G100"/>
      <c r="H100"/>
      <c r="I100"/>
      <c r="J100"/>
      <c r="K100"/>
      <c r="L100"/>
      <c r="M100"/>
    </row>
    <row r="101" spans="1:13" s="35" customFormat="1" ht="11.25" customHeight="1">
      <c r="A101" s="40"/>
      <c r="B101"/>
      <c r="C101"/>
      <c r="D101" s="11"/>
      <c r="E101"/>
      <c r="F101"/>
      <c r="G101"/>
      <c r="H101"/>
      <c r="I101"/>
      <c r="J101"/>
      <c r="K101"/>
      <c r="L101"/>
      <c r="M101"/>
    </row>
    <row r="102" spans="1:13" s="35" customFormat="1" ht="11.25" customHeight="1">
      <c r="A102" s="40"/>
      <c r="B102"/>
      <c r="C102"/>
      <c r="D102" s="11"/>
      <c r="E102"/>
      <c r="F102"/>
      <c r="G102"/>
      <c r="H102"/>
      <c r="I102"/>
      <c r="J102"/>
      <c r="K102"/>
      <c r="L102"/>
      <c r="M102"/>
    </row>
    <row r="103" spans="1:13" s="35" customFormat="1" ht="11.25" customHeight="1">
      <c r="A103" s="40"/>
      <c r="B103"/>
      <c r="C103"/>
      <c r="D103" s="11"/>
      <c r="E103"/>
      <c r="F103"/>
      <c r="G103"/>
      <c r="H103"/>
      <c r="I103"/>
      <c r="J103"/>
      <c r="K103"/>
      <c r="L103"/>
      <c r="M103"/>
    </row>
    <row r="104" spans="1:13" s="35" customFormat="1" ht="11.25" customHeight="1">
      <c r="A104" s="40"/>
      <c r="B104"/>
      <c r="C104"/>
      <c r="D104" s="11"/>
      <c r="E104"/>
      <c r="F104"/>
      <c r="G104"/>
      <c r="H104"/>
      <c r="I104"/>
      <c r="J104"/>
      <c r="K104"/>
      <c r="L104"/>
      <c r="M104"/>
    </row>
    <row r="105" spans="1:13" s="35" customFormat="1" ht="11.25" customHeight="1">
      <c r="A105" s="40"/>
      <c r="B105"/>
      <c r="C105"/>
      <c r="D105" s="11"/>
      <c r="E105"/>
      <c r="F105"/>
      <c r="G105"/>
      <c r="H105"/>
      <c r="I105"/>
      <c r="J105"/>
      <c r="K105"/>
      <c r="L105"/>
      <c r="M105"/>
    </row>
    <row r="106" spans="1:13" s="35" customFormat="1" ht="11.25" customHeight="1">
      <c r="A106" s="40"/>
      <c r="B106"/>
      <c r="C106"/>
      <c r="D106" s="11"/>
      <c r="E106"/>
      <c r="F106"/>
      <c r="G106"/>
      <c r="H106"/>
      <c r="I106"/>
      <c r="J106"/>
      <c r="K106"/>
      <c r="L106"/>
      <c r="M106"/>
    </row>
    <row r="107" spans="1:13" s="35" customFormat="1" ht="11.25" customHeight="1">
      <c r="A107" s="40"/>
      <c r="B107"/>
      <c r="C107"/>
      <c r="D107" s="11"/>
      <c r="E107"/>
      <c r="F107"/>
      <c r="G107"/>
      <c r="H107"/>
      <c r="I107"/>
      <c r="J107"/>
      <c r="K107"/>
      <c r="L107"/>
      <c r="M107"/>
    </row>
    <row r="108" spans="1:13" s="35" customFormat="1" ht="11.25" customHeight="1">
      <c r="A108" s="40"/>
      <c r="B108"/>
      <c r="C108"/>
      <c r="D108" s="11"/>
      <c r="E108"/>
      <c r="F108"/>
      <c r="G108"/>
      <c r="H108"/>
      <c r="I108"/>
      <c r="J108"/>
      <c r="K108"/>
      <c r="L108"/>
      <c r="M108"/>
    </row>
    <row r="109" spans="1:13" s="35" customFormat="1" ht="11.25" customHeight="1">
      <c r="A109" s="40"/>
      <c r="B109"/>
      <c r="C109"/>
      <c r="D109" s="11"/>
      <c r="E109"/>
      <c r="F109"/>
      <c r="G109"/>
      <c r="H109"/>
      <c r="I109"/>
      <c r="J109"/>
      <c r="K109"/>
      <c r="L109"/>
      <c r="M109"/>
    </row>
    <row r="110" spans="1:13" s="35" customFormat="1" ht="11.25" customHeight="1">
      <c r="A110" s="40"/>
      <c r="B110"/>
      <c r="C110"/>
      <c r="D110" s="11"/>
      <c r="E110"/>
      <c r="F110"/>
      <c r="G110"/>
      <c r="H110"/>
      <c r="I110"/>
      <c r="J110"/>
      <c r="K110"/>
      <c r="L110"/>
      <c r="M110"/>
    </row>
    <row r="111" spans="1:13" s="35" customFormat="1" ht="11.25" customHeight="1">
      <c r="A111" s="40"/>
      <c r="B111"/>
      <c r="C111"/>
      <c r="D111" s="11"/>
      <c r="E111"/>
      <c r="F111"/>
      <c r="G111"/>
      <c r="H111"/>
      <c r="I111"/>
      <c r="J111"/>
      <c r="K111"/>
      <c r="L111"/>
      <c r="M111"/>
    </row>
    <row r="112" spans="1:13" s="35" customFormat="1" ht="11.25" customHeight="1">
      <c r="A112" s="40"/>
      <c r="B112"/>
      <c r="C112"/>
      <c r="D112" s="11"/>
      <c r="E112"/>
      <c r="F112"/>
      <c r="G112"/>
      <c r="H112"/>
      <c r="I112"/>
      <c r="J112"/>
      <c r="K112"/>
      <c r="L112"/>
      <c r="M112"/>
    </row>
    <row r="113" spans="1:13" s="35" customFormat="1" ht="11.25" customHeight="1">
      <c r="A113" s="40"/>
      <c r="B113"/>
      <c r="C113"/>
      <c r="D113" s="11"/>
      <c r="E113"/>
      <c r="F113"/>
      <c r="G113"/>
      <c r="H113"/>
      <c r="I113"/>
      <c r="J113"/>
      <c r="K113"/>
      <c r="L113"/>
      <c r="M113"/>
    </row>
    <row r="114" spans="1:13" s="35" customFormat="1" ht="11.25" customHeight="1">
      <c r="A114" s="40"/>
      <c r="B114"/>
      <c r="C114"/>
      <c r="D114" s="11"/>
      <c r="E114"/>
      <c r="F114"/>
      <c r="G114"/>
      <c r="H114"/>
      <c r="I114"/>
      <c r="J114"/>
      <c r="K114"/>
      <c r="L114"/>
      <c r="M114"/>
    </row>
    <row r="115" spans="1:13" s="35" customFormat="1" ht="11.25" customHeight="1">
      <c r="A115" s="40"/>
      <c r="B115"/>
      <c r="C115"/>
      <c r="D115" s="11"/>
      <c r="E115"/>
      <c r="F115"/>
      <c r="G115"/>
      <c r="H115"/>
      <c r="I115"/>
      <c r="J115"/>
      <c r="K115"/>
      <c r="L115"/>
      <c r="M115"/>
    </row>
    <row r="116" spans="1:13" s="35" customFormat="1" ht="11.25" customHeight="1">
      <c r="A116" s="40"/>
      <c r="B116"/>
      <c r="C116"/>
      <c r="D116" s="11"/>
      <c r="E116"/>
      <c r="F116"/>
      <c r="G116"/>
      <c r="H116"/>
      <c r="I116"/>
      <c r="J116"/>
      <c r="K116"/>
      <c r="L116"/>
      <c r="M116"/>
    </row>
    <row r="117" spans="1:13" s="35" customFormat="1" ht="11.25" customHeight="1">
      <c r="A117" s="40"/>
      <c r="B117"/>
      <c r="C117"/>
      <c r="D117" s="11"/>
      <c r="E117"/>
      <c r="F117"/>
      <c r="G117"/>
      <c r="H117"/>
      <c r="I117"/>
      <c r="J117"/>
      <c r="K117"/>
      <c r="L117"/>
      <c r="M117"/>
    </row>
    <row r="118" spans="1:13" s="35" customFormat="1" ht="11.25" customHeight="1">
      <c r="A118" s="40"/>
      <c r="B118"/>
      <c r="C118"/>
      <c r="D118" s="11"/>
      <c r="E118"/>
      <c r="F118"/>
      <c r="G118"/>
      <c r="H118"/>
      <c r="I118"/>
      <c r="J118"/>
      <c r="K118"/>
      <c r="L118"/>
      <c r="M118"/>
    </row>
    <row r="119" spans="1:13" s="35" customFormat="1" ht="11.25" customHeight="1">
      <c r="A119" s="40"/>
      <c r="B119"/>
      <c r="C119"/>
      <c r="D119" s="11"/>
      <c r="E119"/>
      <c r="F119"/>
      <c r="G119"/>
      <c r="H119"/>
      <c r="I119"/>
      <c r="J119"/>
      <c r="K119"/>
      <c r="L119"/>
      <c r="M119"/>
    </row>
    <row r="120" spans="1:13" s="35" customFormat="1" ht="11.25" customHeight="1">
      <c r="A120" s="40"/>
      <c r="B120"/>
      <c r="C120"/>
      <c r="D120" s="11"/>
      <c r="E120"/>
      <c r="F120"/>
      <c r="G120"/>
      <c r="H120"/>
      <c r="I120"/>
      <c r="J120"/>
      <c r="K120"/>
      <c r="L120"/>
      <c r="M120"/>
    </row>
    <row r="121" spans="1:13" s="35" customFormat="1" ht="11.25" customHeight="1">
      <c r="A121" s="40"/>
      <c r="B121"/>
      <c r="C121"/>
      <c r="D121" s="11"/>
      <c r="E121"/>
      <c r="F121"/>
      <c r="G121"/>
      <c r="H121"/>
      <c r="I121"/>
      <c r="J121"/>
      <c r="K121"/>
      <c r="L121"/>
      <c r="M121"/>
    </row>
    <row r="122" spans="1:13" s="35" customFormat="1" ht="11.25" customHeight="1">
      <c r="A122" s="40"/>
      <c r="B122"/>
      <c r="C122"/>
      <c r="D122" s="11"/>
      <c r="E122"/>
      <c r="F122"/>
      <c r="G122"/>
      <c r="H122"/>
      <c r="I122"/>
      <c r="J122"/>
      <c r="K122"/>
      <c r="L122"/>
      <c r="M122"/>
    </row>
    <row r="123" spans="1:13" s="35" customFormat="1" ht="11.25" customHeight="1">
      <c r="A123" s="40"/>
      <c r="B123"/>
      <c r="C123"/>
      <c r="D123" s="11"/>
      <c r="E123"/>
      <c r="F123"/>
      <c r="G123"/>
      <c r="H123"/>
      <c r="I123"/>
      <c r="J123"/>
      <c r="K123"/>
      <c r="L123"/>
      <c r="M123"/>
    </row>
    <row r="124" spans="1:13" s="35" customFormat="1" ht="11.25" customHeight="1">
      <c r="A124" s="40"/>
      <c r="B124"/>
      <c r="C124"/>
      <c r="D124" s="11"/>
      <c r="E124"/>
      <c r="F124"/>
      <c r="G124"/>
      <c r="H124"/>
      <c r="I124"/>
      <c r="J124"/>
      <c r="K124"/>
      <c r="L124"/>
      <c r="M124"/>
    </row>
    <row r="125" spans="1:13" s="35" customFormat="1" ht="11.25" customHeight="1">
      <c r="A125" s="40"/>
      <c r="B125"/>
      <c r="C125"/>
      <c r="D125" s="11"/>
      <c r="E125"/>
      <c r="F125"/>
      <c r="G125"/>
      <c r="H125"/>
      <c r="I125"/>
      <c r="J125"/>
      <c r="K125"/>
      <c r="L125"/>
      <c r="M125"/>
    </row>
    <row r="126" spans="1:13" s="35" customFormat="1" ht="11.25" customHeight="1">
      <c r="A126" s="40"/>
      <c r="B126"/>
      <c r="C126"/>
      <c r="D126" s="11"/>
      <c r="E126"/>
      <c r="F126"/>
      <c r="G126"/>
      <c r="H126"/>
      <c r="I126"/>
      <c r="J126"/>
      <c r="K126"/>
      <c r="L126"/>
      <c r="M126"/>
    </row>
    <row r="127" spans="1:13" s="35" customFormat="1" ht="11.25" customHeight="1">
      <c r="A127" s="40"/>
      <c r="B127"/>
      <c r="C127"/>
      <c r="D127" s="11"/>
      <c r="E127"/>
      <c r="F127"/>
      <c r="G127"/>
      <c r="H127"/>
      <c r="I127"/>
      <c r="J127"/>
      <c r="K127"/>
      <c r="L127"/>
      <c r="M127"/>
    </row>
    <row r="128" spans="1:13" s="35" customFormat="1" ht="11.25" customHeight="1">
      <c r="A128" s="40"/>
      <c r="B128"/>
      <c r="C128"/>
      <c r="D128" s="11"/>
      <c r="E128"/>
      <c r="F128"/>
      <c r="G128"/>
      <c r="H128"/>
      <c r="I128"/>
      <c r="J128"/>
      <c r="K128"/>
      <c r="L128"/>
      <c r="M128"/>
    </row>
    <row r="129" spans="1:13" s="35" customFormat="1" ht="11.25" customHeight="1">
      <c r="A129" s="40"/>
      <c r="B129"/>
      <c r="C129"/>
      <c r="D129" s="11"/>
      <c r="E129"/>
      <c r="F129"/>
      <c r="G129"/>
      <c r="H129"/>
      <c r="I129"/>
      <c r="J129"/>
      <c r="K129"/>
      <c r="L129"/>
      <c r="M129"/>
    </row>
    <row r="130" spans="1:13" s="35" customFormat="1" ht="11.25" customHeight="1">
      <c r="A130" s="40"/>
      <c r="B130"/>
      <c r="C130"/>
      <c r="D130" s="11"/>
      <c r="E130"/>
      <c r="F130"/>
      <c r="G130"/>
      <c r="H130"/>
      <c r="I130"/>
      <c r="J130"/>
      <c r="K130"/>
      <c r="L130"/>
      <c r="M130"/>
    </row>
    <row r="131" spans="1:13" s="35" customFormat="1" ht="11.25" customHeight="1">
      <c r="A131" s="40"/>
      <c r="B131"/>
      <c r="C131"/>
      <c r="D131" s="11"/>
      <c r="E131"/>
      <c r="F131"/>
      <c r="G131"/>
      <c r="H131"/>
      <c r="I131"/>
      <c r="J131"/>
      <c r="K131"/>
      <c r="L131"/>
      <c r="M131"/>
    </row>
    <row r="132" spans="1:13" s="35" customFormat="1" ht="11.25" customHeight="1">
      <c r="A132" s="40"/>
      <c r="B132"/>
      <c r="C132"/>
      <c r="D132" s="11"/>
      <c r="E132"/>
      <c r="F132"/>
      <c r="G132"/>
      <c r="H132"/>
      <c r="I132"/>
      <c r="J132"/>
      <c r="K132"/>
      <c r="L132"/>
      <c r="M132"/>
    </row>
    <row r="133" spans="1:13" s="35" customFormat="1" ht="11.25" customHeight="1">
      <c r="A133" s="40"/>
      <c r="B133"/>
      <c r="C133"/>
      <c r="D133" s="11"/>
      <c r="E133"/>
      <c r="F133"/>
      <c r="G133"/>
      <c r="H133"/>
      <c r="I133"/>
      <c r="J133"/>
      <c r="K133"/>
      <c r="L133"/>
      <c r="M133"/>
    </row>
    <row r="134" spans="1:13" s="35" customFormat="1" ht="11.25" customHeight="1">
      <c r="A134" s="40"/>
      <c r="B134"/>
      <c r="C134"/>
      <c r="D134" s="11"/>
      <c r="E134"/>
      <c r="F134"/>
      <c r="G134"/>
      <c r="H134"/>
      <c r="I134"/>
      <c r="J134"/>
      <c r="K134"/>
      <c r="L134"/>
      <c r="M134"/>
    </row>
    <row r="135" spans="1:13" s="35" customFormat="1" ht="11.25" customHeight="1">
      <c r="A135" s="40"/>
      <c r="B135"/>
      <c r="C135"/>
      <c r="D135" s="11"/>
      <c r="E135"/>
      <c r="F135"/>
      <c r="G135"/>
      <c r="H135"/>
      <c r="I135"/>
      <c r="J135"/>
      <c r="K135"/>
      <c r="L135"/>
      <c r="M135"/>
    </row>
    <row r="136" spans="1:13" s="35" customFormat="1" ht="11.25" customHeight="1">
      <c r="A136" s="40"/>
      <c r="B136"/>
      <c r="C136"/>
      <c r="D136" s="11"/>
      <c r="E136"/>
      <c r="F136"/>
      <c r="G136"/>
      <c r="H136"/>
      <c r="I136"/>
      <c r="J136"/>
      <c r="K136"/>
      <c r="L136"/>
      <c r="M136"/>
    </row>
    <row r="137" spans="1:13" s="35" customFormat="1" ht="11.25" customHeight="1">
      <c r="A137" s="40"/>
      <c r="B137"/>
      <c r="C137"/>
      <c r="D137" s="11"/>
      <c r="E137"/>
      <c r="F137"/>
      <c r="G137"/>
      <c r="H137"/>
      <c r="I137"/>
      <c r="J137"/>
      <c r="K137"/>
      <c r="L137"/>
      <c r="M137"/>
    </row>
    <row r="138" spans="1:13" s="35" customFormat="1" ht="11.25" customHeight="1">
      <c r="A138" s="40"/>
      <c r="B138"/>
      <c r="C138"/>
      <c r="D138" s="11"/>
      <c r="E138"/>
      <c r="F138"/>
      <c r="G138"/>
      <c r="H138"/>
      <c r="I138"/>
      <c r="J138"/>
      <c r="K138"/>
      <c r="L138"/>
      <c r="M138"/>
    </row>
    <row r="139" spans="1:13" s="35" customFormat="1" ht="11.25" customHeight="1">
      <c r="A139" s="40"/>
      <c r="B139"/>
      <c r="C139"/>
      <c r="D139" s="11"/>
      <c r="E139"/>
      <c r="F139"/>
      <c r="G139"/>
      <c r="H139"/>
      <c r="I139"/>
      <c r="J139"/>
      <c r="K139"/>
      <c r="L139"/>
      <c r="M139"/>
    </row>
    <row r="140" spans="1:13" s="35" customFormat="1" ht="11.25" customHeight="1">
      <c r="A140" s="40"/>
      <c r="B140"/>
      <c r="C140"/>
      <c r="D140" s="11"/>
      <c r="E140"/>
      <c r="F140"/>
      <c r="G140"/>
      <c r="H140"/>
      <c r="I140"/>
      <c r="J140"/>
      <c r="K140"/>
      <c r="L140"/>
      <c r="M140"/>
    </row>
    <row r="141" spans="1:13" s="35" customFormat="1" ht="11.25" customHeight="1">
      <c r="A141" s="40"/>
      <c r="B141"/>
      <c r="C141"/>
      <c r="D141" s="11"/>
      <c r="E141"/>
      <c r="F141"/>
      <c r="G141"/>
      <c r="H141"/>
      <c r="I141"/>
      <c r="J141"/>
      <c r="K141"/>
      <c r="L141"/>
      <c r="M141"/>
    </row>
    <row r="142" spans="1:13" s="35" customFormat="1" ht="11.25" customHeight="1">
      <c r="A142" s="40"/>
      <c r="B142"/>
      <c r="C142"/>
      <c r="D142" s="11"/>
      <c r="E142"/>
      <c r="F142"/>
      <c r="G142"/>
      <c r="H142"/>
      <c r="I142"/>
      <c r="J142"/>
      <c r="K142"/>
      <c r="L142"/>
      <c r="M142"/>
    </row>
    <row r="143" spans="1:13" s="35" customFormat="1" ht="11.25" customHeight="1">
      <c r="A143" s="40"/>
      <c r="B143"/>
      <c r="C143"/>
      <c r="D143" s="11"/>
      <c r="E143"/>
      <c r="F143"/>
      <c r="G143"/>
      <c r="H143"/>
      <c r="I143"/>
      <c r="J143"/>
      <c r="K143"/>
      <c r="L143"/>
      <c r="M143"/>
    </row>
    <row r="144" spans="1:13" s="35" customFormat="1" ht="11.25" customHeight="1">
      <c r="A144" s="40"/>
      <c r="B144"/>
      <c r="C144"/>
      <c r="D144" s="11"/>
      <c r="E144"/>
      <c r="F144"/>
      <c r="G144"/>
      <c r="H144"/>
      <c r="I144"/>
      <c r="J144"/>
      <c r="K144"/>
      <c r="L144"/>
      <c r="M144"/>
    </row>
    <row r="145" spans="1:13" s="35" customFormat="1" ht="11.25" customHeight="1">
      <c r="A145" s="40"/>
      <c r="B145"/>
      <c r="C145"/>
      <c r="D145" s="11"/>
      <c r="E145"/>
      <c r="F145"/>
      <c r="G145"/>
      <c r="H145"/>
      <c r="I145"/>
      <c r="J145"/>
      <c r="K145"/>
      <c r="L145"/>
      <c r="M145"/>
    </row>
    <row r="146" spans="1:13" s="35" customFormat="1" ht="11.25" customHeight="1">
      <c r="A146" s="40"/>
      <c r="B146"/>
      <c r="C146"/>
      <c r="D146" s="11"/>
      <c r="E146"/>
      <c r="F146"/>
      <c r="G146"/>
      <c r="H146"/>
      <c r="I146"/>
      <c r="J146"/>
      <c r="K146"/>
      <c r="L146"/>
      <c r="M146"/>
    </row>
    <row r="147" spans="1:13" s="35" customFormat="1" ht="11.25" customHeight="1">
      <c r="A147" s="40"/>
      <c r="B147"/>
      <c r="C147"/>
      <c r="D147" s="11"/>
      <c r="E147"/>
      <c r="F147"/>
      <c r="G147"/>
      <c r="H147"/>
      <c r="I147"/>
      <c r="J147"/>
      <c r="K147"/>
      <c r="L147"/>
      <c r="M147"/>
    </row>
    <row r="148" spans="1:13" s="35" customFormat="1" ht="11.25" customHeight="1">
      <c r="A148" s="40"/>
      <c r="B148"/>
      <c r="C148"/>
      <c r="D148" s="11"/>
      <c r="E148"/>
      <c r="F148"/>
      <c r="G148"/>
      <c r="H148"/>
      <c r="I148"/>
      <c r="J148"/>
      <c r="K148"/>
      <c r="L148"/>
      <c r="M148"/>
    </row>
    <row r="149" spans="1:13" s="35" customFormat="1" ht="11.25" customHeight="1">
      <c r="A149" s="40"/>
      <c r="B149"/>
      <c r="C149"/>
      <c r="D149" s="11"/>
      <c r="E149"/>
      <c r="F149"/>
      <c r="G149"/>
      <c r="H149"/>
      <c r="I149"/>
      <c r="J149"/>
      <c r="K149"/>
      <c r="L149"/>
      <c r="M149"/>
    </row>
    <row r="150" spans="1:13" s="35" customFormat="1" ht="11.25" customHeight="1">
      <c r="A150" s="40"/>
      <c r="B150"/>
      <c r="C150"/>
      <c r="D150" s="11"/>
      <c r="E150"/>
      <c r="F150"/>
      <c r="G150"/>
      <c r="H150"/>
      <c r="I150"/>
      <c r="J150"/>
      <c r="K150"/>
      <c r="L150"/>
      <c r="M150"/>
    </row>
    <row r="151" spans="1:13" s="35" customFormat="1" ht="11.25" customHeight="1">
      <c r="A151" s="40"/>
      <c r="B151"/>
      <c r="C151"/>
      <c r="D151" s="11"/>
      <c r="E151"/>
      <c r="F151"/>
      <c r="G151"/>
      <c r="H151"/>
      <c r="I151"/>
      <c r="J151"/>
      <c r="K151"/>
      <c r="L151"/>
      <c r="M151"/>
    </row>
    <row r="152" spans="1:13" s="35" customFormat="1" ht="11.25" customHeight="1">
      <c r="A152" s="40"/>
      <c r="B152"/>
      <c r="C152"/>
      <c r="D152" s="11"/>
      <c r="E152"/>
      <c r="F152"/>
      <c r="G152"/>
      <c r="H152"/>
      <c r="I152"/>
      <c r="J152"/>
      <c r="K152"/>
      <c r="L152"/>
      <c r="M152"/>
    </row>
    <row r="153" spans="1:13" s="35" customFormat="1" ht="11.25" customHeight="1">
      <c r="A153" s="40"/>
      <c r="B153"/>
      <c r="C153"/>
      <c r="D153" s="11"/>
      <c r="E153"/>
      <c r="F153"/>
      <c r="G153"/>
      <c r="H153"/>
      <c r="I153"/>
      <c r="J153"/>
      <c r="K153"/>
      <c r="L153"/>
      <c r="M153"/>
    </row>
    <row r="154" spans="1:13" s="35" customFormat="1" ht="11.25" customHeight="1">
      <c r="A154" s="40"/>
      <c r="B154"/>
      <c r="C154"/>
      <c r="D154" s="11"/>
      <c r="E154"/>
      <c r="F154"/>
      <c r="G154"/>
      <c r="H154"/>
      <c r="I154"/>
      <c r="J154"/>
      <c r="K154"/>
      <c r="L154"/>
      <c r="M154"/>
    </row>
    <row r="155" spans="1:13" s="35" customFormat="1" ht="11.25" customHeight="1">
      <c r="A155" s="40"/>
      <c r="B155"/>
      <c r="C155"/>
      <c r="D155" s="11"/>
      <c r="E155"/>
      <c r="F155"/>
      <c r="G155"/>
      <c r="H155"/>
      <c r="I155"/>
      <c r="J155"/>
      <c r="K155"/>
      <c r="L155"/>
      <c r="M155"/>
    </row>
    <row r="156" spans="1:13" s="35" customFormat="1" ht="11.25" customHeight="1">
      <c r="A156" s="40"/>
      <c r="B156"/>
      <c r="C156"/>
      <c r="D156" s="11"/>
      <c r="E156"/>
      <c r="F156"/>
      <c r="G156"/>
      <c r="H156"/>
      <c r="I156"/>
      <c r="J156"/>
      <c r="K156"/>
      <c r="L156"/>
      <c r="M156"/>
    </row>
    <row r="157" spans="1:13" s="35" customFormat="1" ht="11.25" customHeight="1">
      <c r="A157" s="40"/>
      <c r="B157"/>
      <c r="C157"/>
      <c r="D157" s="11"/>
      <c r="E157"/>
      <c r="F157"/>
      <c r="G157"/>
      <c r="H157"/>
      <c r="I157"/>
      <c r="J157"/>
      <c r="K157"/>
      <c r="L157"/>
      <c r="M157"/>
    </row>
    <row r="158" spans="1:13" s="35" customFormat="1" ht="11.25" customHeight="1">
      <c r="A158" s="40"/>
      <c r="B158"/>
      <c r="C158"/>
      <c r="D158" s="11"/>
      <c r="E158"/>
      <c r="F158"/>
      <c r="G158"/>
      <c r="H158"/>
      <c r="I158"/>
      <c r="J158"/>
      <c r="K158"/>
      <c r="L158"/>
      <c r="M158"/>
    </row>
    <row r="159" spans="1:13" s="35" customFormat="1" ht="11.25" customHeight="1">
      <c r="A159" s="40"/>
      <c r="B159"/>
      <c r="C159"/>
      <c r="D159" s="11"/>
      <c r="E159"/>
      <c r="F159"/>
      <c r="G159"/>
      <c r="H159"/>
      <c r="I159"/>
      <c r="J159"/>
      <c r="K159"/>
      <c r="L159"/>
      <c r="M159"/>
    </row>
    <row r="160" spans="1:13" s="35" customFormat="1" ht="11.25" customHeight="1">
      <c r="A160" s="40"/>
      <c r="B160"/>
      <c r="C160"/>
      <c r="D160" s="11"/>
      <c r="E160"/>
      <c r="F160"/>
      <c r="G160"/>
      <c r="H160"/>
      <c r="I160"/>
      <c r="J160"/>
      <c r="K160"/>
      <c r="L160"/>
      <c r="M160"/>
    </row>
    <row r="161" spans="1:13" s="35" customFormat="1" ht="11.25" customHeight="1">
      <c r="A161" s="40"/>
      <c r="B161"/>
      <c r="C161"/>
      <c r="D161" s="11"/>
      <c r="E161"/>
      <c r="F161"/>
      <c r="G161"/>
      <c r="H161"/>
      <c r="I161"/>
      <c r="J161"/>
      <c r="K161"/>
      <c r="L161"/>
      <c r="M161"/>
    </row>
    <row r="162" spans="1:13" s="35" customFormat="1" ht="11.25" customHeight="1">
      <c r="A162" s="40"/>
      <c r="B162"/>
      <c r="C162"/>
      <c r="D162" s="11"/>
      <c r="E162"/>
      <c r="F162"/>
      <c r="G162"/>
      <c r="H162"/>
      <c r="I162"/>
      <c r="J162"/>
      <c r="K162"/>
      <c r="L162"/>
      <c r="M162"/>
    </row>
    <row r="163" spans="1:13" s="35" customFormat="1" ht="11.25" customHeight="1">
      <c r="A163" s="40"/>
      <c r="B163"/>
      <c r="C163"/>
      <c r="D163" s="11"/>
      <c r="E163"/>
      <c r="F163"/>
      <c r="G163"/>
      <c r="H163"/>
      <c r="I163"/>
      <c r="J163"/>
      <c r="K163"/>
      <c r="L163"/>
      <c r="M163"/>
    </row>
    <row r="164" spans="1:13" s="35" customFormat="1" ht="11.25" customHeight="1">
      <c r="A164" s="40"/>
      <c r="B164"/>
      <c r="C164"/>
      <c r="D164" s="11"/>
      <c r="E164"/>
      <c r="F164"/>
      <c r="G164"/>
      <c r="H164"/>
      <c r="I164"/>
      <c r="J164"/>
      <c r="K164"/>
      <c r="L164"/>
      <c r="M164"/>
    </row>
    <row r="165" spans="1:13" s="35" customFormat="1" ht="11.25" customHeight="1">
      <c r="A165" s="40"/>
      <c r="B165"/>
      <c r="C165"/>
      <c r="D165" s="11"/>
      <c r="E165"/>
      <c r="F165"/>
      <c r="G165"/>
      <c r="H165"/>
      <c r="I165"/>
      <c r="J165"/>
      <c r="K165"/>
      <c r="L165"/>
      <c r="M165"/>
    </row>
    <row r="166" spans="1:13" s="35" customFormat="1" ht="11.25" customHeight="1">
      <c r="A166" s="40"/>
      <c r="B166"/>
      <c r="C166"/>
      <c r="D166" s="11"/>
      <c r="E166"/>
      <c r="F166"/>
      <c r="G166"/>
      <c r="H166"/>
      <c r="I166"/>
      <c r="J166"/>
      <c r="K166"/>
      <c r="L166"/>
      <c r="M166"/>
    </row>
    <row r="167" spans="1:13" s="35" customFormat="1" ht="11.25" customHeight="1">
      <c r="A167" s="40"/>
      <c r="B167"/>
      <c r="C167"/>
      <c r="D167" s="11"/>
      <c r="E167"/>
      <c r="F167"/>
      <c r="G167"/>
      <c r="H167"/>
      <c r="I167"/>
      <c r="J167"/>
      <c r="K167"/>
      <c r="L167"/>
      <c r="M167"/>
    </row>
    <row r="168" spans="1:13" s="35" customFormat="1" ht="11.25" customHeight="1">
      <c r="A168" s="40"/>
      <c r="B168"/>
      <c r="C168"/>
      <c r="D168" s="11"/>
      <c r="E168"/>
      <c r="F168"/>
      <c r="G168"/>
      <c r="H168"/>
      <c r="I168"/>
      <c r="J168"/>
      <c r="K168"/>
      <c r="L168"/>
      <c r="M168"/>
    </row>
    <row r="169" spans="1:13" s="35" customFormat="1" ht="11.25" customHeight="1">
      <c r="A169" s="40"/>
      <c r="B169"/>
      <c r="C169"/>
      <c r="D169" s="11"/>
      <c r="E169"/>
      <c r="F169"/>
      <c r="G169"/>
      <c r="H169"/>
      <c r="I169"/>
      <c r="J169"/>
      <c r="K169"/>
      <c r="L169"/>
      <c r="M169"/>
    </row>
    <row r="170" spans="1:13" s="35" customFormat="1" ht="11.25" customHeight="1">
      <c r="A170" s="40"/>
      <c r="B170"/>
      <c r="C170"/>
      <c r="D170" s="11"/>
      <c r="E170"/>
      <c r="F170"/>
      <c r="G170"/>
      <c r="H170"/>
      <c r="I170"/>
      <c r="J170"/>
      <c r="K170"/>
      <c r="L170"/>
      <c r="M170"/>
    </row>
    <row r="171" spans="1:13" s="35" customFormat="1" ht="11.25" customHeight="1">
      <c r="A171" s="40"/>
      <c r="B171"/>
      <c r="C171"/>
      <c r="D171" s="11"/>
      <c r="E171"/>
      <c r="F171"/>
      <c r="G171"/>
      <c r="H171"/>
      <c r="I171"/>
      <c r="J171"/>
      <c r="K171"/>
      <c r="L171"/>
      <c r="M171"/>
    </row>
    <row r="172" spans="1:13" s="35" customFormat="1" ht="11.25" customHeight="1">
      <c r="A172" s="40"/>
      <c r="B172"/>
      <c r="C172"/>
      <c r="D172" s="11"/>
      <c r="E172"/>
      <c r="F172"/>
      <c r="G172"/>
      <c r="H172"/>
      <c r="I172"/>
      <c r="J172"/>
      <c r="K172"/>
      <c r="L172"/>
      <c r="M172"/>
    </row>
    <row r="173" spans="1:13" s="35" customFormat="1" ht="11.25" customHeight="1">
      <c r="A173" s="40"/>
      <c r="B173"/>
      <c r="C173"/>
      <c r="D173" s="11"/>
      <c r="E173"/>
      <c r="F173"/>
      <c r="G173"/>
      <c r="H173"/>
      <c r="I173"/>
      <c r="J173"/>
      <c r="K173"/>
      <c r="L173"/>
      <c r="M173"/>
    </row>
    <row r="174" spans="1:13" s="35" customFormat="1" ht="11.25" customHeight="1">
      <c r="A174" s="40"/>
      <c r="B174"/>
      <c r="C174"/>
      <c r="D174" s="11"/>
      <c r="E174"/>
      <c r="F174"/>
      <c r="G174"/>
      <c r="H174"/>
      <c r="I174"/>
      <c r="J174"/>
      <c r="K174"/>
      <c r="L174"/>
      <c r="M174"/>
    </row>
    <row r="175" spans="1:13" s="35" customFormat="1" ht="11.25" customHeight="1">
      <c r="A175" s="40"/>
      <c r="B175"/>
      <c r="C175"/>
      <c r="D175" s="11"/>
      <c r="E175"/>
      <c r="F175"/>
      <c r="G175"/>
      <c r="H175"/>
      <c r="I175"/>
      <c r="J175"/>
      <c r="K175"/>
      <c r="L175"/>
      <c r="M175"/>
    </row>
    <row r="176" spans="1:13" s="35" customFormat="1" ht="11.25" customHeight="1">
      <c r="A176" s="40"/>
      <c r="B176"/>
      <c r="C176"/>
      <c r="D176" s="11"/>
      <c r="E176"/>
      <c r="F176"/>
      <c r="G176"/>
      <c r="H176"/>
      <c r="I176"/>
      <c r="J176"/>
      <c r="K176"/>
      <c r="L176"/>
      <c r="M176"/>
    </row>
    <row r="177" spans="1:13" s="35" customFormat="1" ht="11.25" customHeight="1">
      <c r="A177" s="40"/>
      <c r="B177"/>
      <c r="C177"/>
      <c r="D177" s="11"/>
      <c r="E177"/>
      <c r="F177"/>
      <c r="G177"/>
      <c r="H177"/>
      <c r="I177"/>
      <c r="J177"/>
      <c r="K177"/>
      <c r="L177"/>
      <c r="M177"/>
    </row>
    <row r="178" spans="1:13" s="35" customFormat="1" ht="11.25" customHeight="1">
      <c r="A178" s="40"/>
      <c r="B178"/>
      <c r="C178"/>
      <c r="D178" s="11"/>
      <c r="E178"/>
      <c r="F178"/>
      <c r="G178"/>
      <c r="H178"/>
      <c r="I178"/>
      <c r="J178"/>
      <c r="K178"/>
      <c r="L178"/>
      <c r="M178"/>
    </row>
  </sheetData>
  <mergeCells count="4">
    <mergeCell ref="A1:G1"/>
    <mergeCell ref="H1:M1"/>
    <mergeCell ref="A20:G20"/>
    <mergeCell ref="H20:M20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Первое</vt:lpstr>
      <vt:lpstr>подборка</vt:lpstr>
      <vt:lpstr>ДПМ</vt:lpstr>
      <vt:lpstr>АСИНХР</vt:lpstr>
      <vt:lpstr>по ШД</vt:lpstr>
      <vt:lpstr>асинхр2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2008-07-23T14:47:40Z</dcterms:modified>
</cp:coreProperties>
</file>